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0070" windowHeight="12360" tabRatio="594"/>
  </bookViews>
  <sheets>
    <sheet name="Лист1" sheetId="1" r:id="rId1"/>
    <sheet name="Лист2" sheetId="2" r:id="rId2"/>
    <sheet name="Лист3" sheetId="3" r:id="rId3"/>
  </sheets>
  <definedNames>
    <definedName name="OLE_LINK1" localSheetId="0">Лист1!#REF!</definedName>
  </definedNames>
  <calcPr calcId="125725"/>
</workbook>
</file>

<file path=xl/calcChain.xml><?xml version="1.0" encoding="utf-8"?>
<calcChain xmlns="http://schemas.openxmlformats.org/spreadsheetml/2006/main">
  <c r="F391" i="1"/>
  <c r="F379"/>
  <c r="F241"/>
  <c r="H31"/>
  <c r="H30"/>
  <c r="F398" l="1"/>
  <c r="H310"/>
  <c r="H162"/>
  <c r="J131"/>
  <c r="F344"/>
  <c r="F402" l="1"/>
  <c r="H317"/>
  <c r="H278"/>
  <c r="H234"/>
  <c r="H388"/>
  <c r="H387"/>
  <c r="H378"/>
  <c r="H377"/>
  <c r="H182"/>
  <c r="H147"/>
  <c r="H21"/>
  <c r="H11" l="1"/>
  <c r="H96"/>
  <c r="H94"/>
  <c r="H397" l="1"/>
  <c r="H395"/>
  <c r="H393"/>
  <c r="H384"/>
  <c r="H382"/>
  <c r="H375"/>
  <c r="H373"/>
  <c r="H367"/>
  <c r="H26"/>
  <c r="H25"/>
  <c r="H351"/>
  <c r="H348"/>
  <c r="H340"/>
  <c r="H339"/>
  <c r="H338"/>
  <c r="H337"/>
  <c r="H335"/>
  <c r="H333"/>
  <c r="H332"/>
  <c r="H330"/>
  <c r="H329"/>
  <c r="H327"/>
  <c r="H325"/>
  <c r="H308"/>
  <c r="H307"/>
  <c r="H306"/>
  <c r="H305"/>
  <c r="H303"/>
  <c r="H302"/>
  <c r="H301"/>
  <c r="H299"/>
  <c r="H298"/>
  <c r="H296"/>
  <c r="H295"/>
  <c r="H290"/>
  <c r="H288"/>
  <c r="H276"/>
  <c r="H275"/>
  <c r="H274"/>
  <c r="H273"/>
  <c r="H272"/>
  <c r="H271"/>
  <c r="H267"/>
  <c r="H266"/>
  <c r="H259"/>
  <c r="H264"/>
  <c r="H263"/>
  <c r="H260"/>
  <c r="H258"/>
  <c r="H254"/>
  <c r="H251"/>
  <c r="H244"/>
  <c r="H232"/>
  <c r="H225"/>
  <c r="H223"/>
  <c r="H220"/>
  <c r="H217"/>
  <c r="H215"/>
  <c r="H206"/>
  <c r="H205"/>
  <c r="H203"/>
  <c r="H196"/>
  <c r="H192"/>
  <c r="H191"/>
  <c r="H189"/>
  <c r="H188"/>
  <c r="H187"/>
  <c r="H185"/>
  <c r="H181"/>
  <c r="H179"/>
  <c r="H178"/>
  <c r="H176"/>
  <c r="H175"/>
  <c r="H173"/>
  <c r="H170"/>
  <c r="H167"/>
  <c r="H160"/>
  <c r="H155"/>
  <c r="H154"/>
  <c r="H153"/>
  <c r="H152"/>
  <c r="H150"/>
  <c r="H149"/>
  <c r="H146"/>
  <c r="H144"/>
  <c r="H143"/>
  <c r="H141"/>
  <c r="H139"/>
  <c r="H137"/>
  <c r="H136"/>
  <c r="H135"/>
  <c r="H129"/>
  <c r="H123"/>
  <c r="H121"/>
  <c r="H120"/>
  <c r="H118"/>
  <c r="H117"/>
  <c r="H116"/>
  <c r="H115"/>
  <c r="H112"/>
  <c r="H111"/>
  <c r="H108"/>
  <c r="H107"/>
  <c r="H106"/>
  <c r="H97"/>
  <c r="H93"/>
  <c r="H90"/>
  <c r="H89"/>
  <c r="H88"/>
  <c r="H87"/>
  <c r="H86"/>
  <c r="H83"/>
  <c r="H81"/>
  <c r="H77"/>
  <c r="H70"/>
  <c r="H67"/>
  <c r="H66"/>
  <c r="H65"/>
  <c r="H64"/>
  <c r="H62"/>
  <c r="H60"/>
  <c r="H59"/>
  <c r="H58"/>
  <c r="H52"/>
  <c r="H51"/>
  <c r="H50"/>
  <c r="H49"/>
  <c r="H48"/>
  <c r="H45"/>
  <c r="H44"/>
  <c r="H43"/>
  <c r="H42"/>
  <c r="H40"/>
  <c r="H39"/>
  <c r="H37"/>
  <c r="H36"/>
  <c r="H34"/>
  <c r="H28"/>
  <c r="H14"/>
  <c r="H13"/>
  <c r="H10"/>
  <c r="H9"/>
  <c r="H8"/>
  <c r="H7"/>
  <c r="H314"/>
  <c r="H309"/>
  <c r="H270"/>
  <c r="H247"/>
  <c r="H156"/>
  <c r="H151"/>
  <c r="H80"/>
  <c r="H379" l="1"/>
  <c r="H391"/>
  <c r="H344"/>
  <c r="F207"/>
  <c r="F168"/>
  <c r="H398" l="1"/>
  <c r="H402" s="1"/>
  <c r="J168"/>
  <c r="H193"/>
  <c r="H204"/>
  <c r="H202"/>
  <c r="H165"/>
  <c r="H200"/>
  <c r="H163"/>
  <c r="H198"/>
  <c r="H161"/>
  <c r="H195"/>
  <c r="H159"/>
  <c r="H157"/>
  <c r="H311"/>
  <c r="H207" l="1"/>
  <c r="H168"/>
  <c r="H346"/>
  <c r="H293"/>
  <c r="H285"/>
  <c r="H253"/>
  <c r="H245"/>
  <c r="H229"/>
  <c r="H209"/>
  <c r="H114"/>
  <c r="H68"/>
  <c r="H6"/>
  <c r="J207" l="1"/>
  <c r="H243" l="1"/>
  <c r="H262"/>
  <c r="H227"/>
  <c r="H95"/>
  <c r="H92"/>
  <c r="H75"/>
  <c r="H63"/>
  <c r="H57"/>
  <c r="H214"/>
  <c r="H5"/>
  <c r="H256"/>
  <c r="H249"/>
  <c r="J23"/>
  <c r="H47"/>
  <c r="F283"/>
  <c r="F104"/>
  <c r="F131"/>
  <c r="J322"/>
  <c r="J283"/>
  <c r="J241"/>
  <c r="J104"/>
  <c r="J73"/>
  <c r="F23"/>
  <c r="H358"/>
  <c r="F358"/>
  <c r="H322"/>
  <c r="F322"/>
  <c r="H131"/>
  <c r="F73"/>
  <c r="H241" l="1"/>
  <c r="H73"/>
  <c r="J133"/>
  <c r="H23"/>
  <c r="H104"/>
  <c r="H283"/>
  <c r="F359"/>
  <c r="F323"/>
  <c r="J323"/>
  <c r="F133"/>
  <c r="H133" l="1"/>
  <c r="H323"/>
  <c r="F360"/>
  <c r="F401" s="1"/>
  <c r="F403" s="1"/>
  <c r="J360"/>
  <c r="J401" s="1"/>
  <c r="J403" s="1"/>
  <c r="H359"/>
  <c r="H360" l="1"/>
  <c r="H401" s="1"/>
  <c r="H403" s="1"/>
</calcChain>
</file>

<file path=xl/sharedStrings.xml><?xml version="1.0" encoding="utf-8"?>
<sst xmlns="http://schemas.openxmlformats.org/spreadsheetml/2006/main" count="306" uniqueCount="237">
  <si>
    <t>Кол-во</t>
  </si>
  <si>
    <t>Цена</t>
  </si>
  <si>
    <t>Сумма</t>
  </si>
  <si>
    <t>год</t>
  </si>
  <si>
    <t>Выбыло</t>
  </si>
  <si>
    <t>сумма</t>
  </si>
  <si>
    <t xml:space="preserve">                                                                    КАРТОТЕКА УЧЕБНИКОВ</t>
  </si>
  <si>
    <t>№ в 
сум.кн</t>
  </si>
  <si>
    <t>Год изд.</t>
  </si>
  <si>
    <t>кол-во</t>
  </si>
  <si>
    <t>Год 
поступ.</t>
  </si>
  <si>
    <t>Автор и наиминование
учебника</t>
  </si>
  <si>
    <t>Гум. 
пом.</t>
  </si>
  <si>
    <t xml:space="preserve">                          Состоит</t>
  </si>
  <si>
    <t>№ 
п\п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</si>
  <si>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</si>
  <si>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</si>
  <si>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</si>
  <si>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</si>
  <si>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</si>
  <si>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</si>
  <si>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</si>
  <si>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</si>
  <si>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</si>
  <si>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</si>
  <si>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</si>
  <si>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ИТОГО  1  КЛАСС:</t>
  </si>
  <si>
    <r>
      <t xml:space="preserve">                    </t>
    </r>
    <r>
      <rPr>
        <b/>
        <sz val="16"/>
        <color theme="1"/>
        <rFont val="Calibri"/>
        <family val="2"/>
        <charset val="204"/>
        <scheme val="minor"/>
      </rPr>
      <t xml:space="preserve"> 2 класс</t>
    </r>
  </si>
  <si>
    <t>Адилова Г.И. Родиноведение</t>
  </si>
  <si>
    <t>Зеленина Л. Рус. Яз  ч. 1</t>
  </si>
  <si>
    <t>Зеленина Л. Рус. Яз  ч. 2</t>
  </si>
  <si>
    <t>Дербишова З.  Рус. Слово</t>
  </si>
  <si>
    <t>ИТОГО  2  КЛАСС:</t>
  </si>
  <si>
    <r>
      <rPr>
        <b/>
        <sz val="11"/>
        <color theme="1"/>
        <rFont val="Calibri"/>
        <family val="2"/>
        <charset val="204"/>
        <scheme val="minor"/>
      </rPr>
      <t xml:space="preserve">                          </t>
    </r>
    <r>
      <rPr>
        <b/>
        <sz val="14"/>
        <color theme="1"/>
        <rFont val="Calibri"/>
        <family val="2"/>
        <charset val="204"/>
        <scheme val="minor"/>
      </rPr>
      <t xml:space="preserve"> 3 класс</t>
    </r>
  </si>
  <si>
    <t>ИТОГО  3   КЛАСС:</t>
  </si>
  <si>
    <t xml:space="preserve">                   4 класс</t>
  </si>
  <si>
    <t>ИТОГО  4   КЛАСС:</t>
  </si>
  <si>
    <t>ИТОГО  1-4 КЛАСС</t>
  </si>
  <si>
    <t xml:space="preserve">                 5 класс</t>
  </si>
  <si>
    <t>ИТОГО  5 КЛАСС:</t>
  </si>
  <si>
    <t xml:space="preserve">                    6 КЛАСС</t>
  </si>
  <si>
    <t>ИТОГО  6  КЛАСС:</t>
  </si>
  <si>
    <t xml:space="preserve">                      7  КЛАСС:</t>
  </si>
  <si>
    <t>ИТОГО  7 Класс:</t>
  </si>
  <si>
    <t>Юсупова А. Англ. Яз.</t>
  </si>
  <si>
    <t>ИТОГО  8 Класс:</t>
  </si>
  <si>
    <t xml:space="preserve">              9 Класс</t>
  </si>
  <si>
    <t xml:space="preserve">              8 класс</t>
  </si>
  <si>
    <t>Бархударов. Русский язык.</t>
  </si>
  <si>
    <t>ИТОГО  9 КЛАСС:</t>
  </si>
  <si>
    <r>
      <t xml:space="preserve">        </t>
    </r>
    <r>
      <rPr>
        <b/>
        <sz val="14"/>
        <color theme="1"/>
        <rFont val="Calibri"/>
        <family val="2"/>
        <charset val="204"/>
        <scheme val="minor"/>
      </rPr>
      <t xml:space="preserve">         10 КЛАСС:</t>
    </r>
  </si>
  <si>
    <t>Абдылдаева Н. кыргыз тили.</t>
  </si>
  <si>
    <t>Юсупова А. Англис яз. 10-11.</t>
  </si>
  <si>
    <t>ИТОГО  10 Класс:</t>
  </si>
  <si>
    <t xml:space="preserve">               11 класс:</t>
  </si>
  <si>
    <t>ИТОГО  10-11 классы</t>
  </si>
  <si>
    <t>ИТОГО   11 класс</t>
  </si>
  <si>
    <t>ИТОГО 5-9 КЛАССЫ: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</si>
  <si>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</t>
  </si>
  <si>
    <t>Акматов Д.,Багдасарян А. Изобразительно-художественное тв-во( ИЗО)</t>
  </si>
  <si>
    <t>Озмитель Е.Е.,Власова И.В.</t>
  </si>
  <si>
    <t>Шакирова А.,Касей М.,Мамбетова Ш.  Музыка</t>
  </si>
  <si>
    <t>1 класс:</t>
  </si>
  <si>
    <t xml:space="preserve">             </t>
  </si>
  <si>
    <t xml:space="preserve">       </t>
  </si>
  <si>
    <t>Мордкович А.Г.  Алгебра     ч.1</t>
  </si>
  <si>
    <t>Мордкович А.Г.  Агебра  ч.1</t>
  </si>
  <si>
    <t>Мордкович  А.Г. Алгебра  ч.2</t>
  </si>
  <si>
    <t>Баранов М.Т.,Ладыженская т.А.,</t>
  </si>
  <si>
    <t>Тростенцова Л.А. и др.</t>
  </si>
  <si>
    <t>Рыспаева Б,Рысмендеев К.Р.,</t>
  </si>
  <si>
    <t>Химия</t>
  </si>
  <si>
    <t xml:space="preserve">                                                     ч.2</t>
  </si>
  <si>
    <t>Иманкулов М., Акунов А.,ЧоротегинТ. и др.</t>
  </si>
  <si>
    <t>13.</t>
  </si>
  <si>
    <t>Мордкович А.Г.  Алгебра     ч.2</t>
  </si>
  <si>
    <t>Калюжная Л.А.,Качигулова В.Н</t>
  </si>
  <si>
    <t>Русский язык</t>
  </si>
  <si>
    <t>Английский язык</t>
  </si>
  <si>
    <t>Мамбетокунов Э. Естествознание</t>
  </si>
  <si>
    <t>География</t>
  </si>
  <si>
    <t>Балута О.Р., Абдышева Ч.А. и др.</t>
  </si>
  <si>
    <t>Осмонов О.Дж. ,Керимова Ш.К.</t>
  </si>
  <si>
    <t>Осмонов О.Ж.,Керимова Ш.К. и др.</t>
  </si>
  <si>
    <t>Бресуенко Л. Русский язык</t>
  </si>
  <si>
    <t>Суверенный Кыргызстан</t>
  </si>
  <si>
    <t>*</t>
  </si>
  <si>
    <t xml:space="preserve">БуйлякееваР.К., АлыпсатароваА.Р. Кыргыз тили  </t>
  </si>
  <si>
    <t>Орозкулов Т. Касымалиев М. Кузнецов А.,Босова Л.   ИНФОРМАТИКА</t>
  </si>
  <si>
    <t>Мамбеталиев Ч. Сулайманова Ж. Акматов Д. Келгенбаев А.   ТЕХНОЛОГИЯ</t>
  </si>
  <si>
    <r>
      <t>Осмонов О. Керимова Ш., Жыргалбекова Ж., Саалаев О.</t>
    </r>
    <r>
      <rPr>
        <b/>
        <sz val="12"/>
        <color theme="1"/>
        <rFont val="Calibri"/>
        <family val="2"/>
        <charset val="204"/>
        <scheme val="minor"/>
      </rPr>
      <t xml:space="preserve"> Человек и общество.</t>
    </r>
  </si>
  <si>
    <r>
      <t>Осмонов О,Жыргалбекова Ж., Саалаев О.</t>
    </r>
    <r>
      <rPr>
        <b/>
        <sz val="12"/>
        <color theme="1"/>
        <rFont val="Calibri"/>
        <family val="2"/>
        <charset val="204"/>
        <scheme val="minor"/>
      </rPr>
      <t xml:space="preserve"> Человек и общество.</t>
    </r>
  </si>
  <si>
    <t>Кыдыралиев С., Урдалетова А, Дайырбекова Г.  МАТЕМАТИКА</t>
  </si>
  <si>
    <r>
      <t xml:space="preserve">Жусупбекова Н., Оморова А, Чепекова Г. </t>
    </r>
    <r>
      <rPr>
        <b/>
        <sz val="12"/>
        <color theme="1"/>
        <rFont val="Calibri"/>
        <family val="2"/>
        <charset val="204"/>
        <scheme val="minor"/>
      </rPr>
      <t>Кыргыз тили</t>
    </r>
  </si>
  <si>
    <t>История Кырг-на и мировая история</t>
  </si>
  <si>
    <t>Муратова  А. Артыков К. Музыка .</t>
  </si>
  <si>
    <t>Джунушалиева К.К. Мырзаева А.А.</t>
  </si>
  <si>
    <t>Кудайбергенов Т.Т.    Химия</t>
  </si>
  <si>
    <t>Дар. Спонсор.</t>
  </si>
  <si>
    <t>КудайбердиеваТ.Т.,                         Рыспаева Б., Асанов У.А.</t>
  </si>
  <si>
    <t>кырг. яз . обучения</t>
  </si>
  <si>
    <t>Кульбаева Г. Русский язык                             1 класс.( кеырг. Яз. Обуч).</t>
  </si>
  <si>
    <t>2 класс:</t>
  </si>
  <si>
    <t xml:space="preserve">1. </t>
  </si>
  <si>
    <t>Акматов Д. Багдасарян А.</t>
  </si>
  <si>
    <t xml:space="preserve"> Көркөм өнөр</t>
  </si>
  <si>
    <t>КАРТОТЕКА        УЧЕБНИКОВ</t>
  </si>
  <si>
    <t>кырг. яз обучения.</t>
  </si>
  <si>
    <t>ВСЕГО  1-11 классы: рус. яз обуч.</t>
  </si>
  <si>
    <t>2020        3</t>
  </si>
  <si>
    <t>Касей М. Музыка  2 кл.</t>
  </si>
  <si>
    <t>3 класс:</t>
  </si>
  <si>
    <t>Касей М. Музыка  3 кл.</t>
  </si>
  <si>
    <t>5 класс:</t>
  </si>
  <si>
    <t>Абдышева Ч. Балута О. Англ. яз</t>
  </si>
  <si>
    <r>
      <t>Английский язык -</t>
    </r>
    <r>
      <rPr>
        <sz val="10"/>
        <color theme="1"/>
        <rFont val="Times New Roman"/>
        <family val="1"/>
        <charset val="204"/>
      </rPr>
      <t>1(18),+1(19)</t>
    </r>
  </si>
  <si>
    <t>Дар  спонсора   20х150=3000 сом</t>
  </si>
  <si>
    <t>Рысбаев С. Абдухамидова Б.</t>
  </si>
  <si>
    <t>Адеп алиппеси</t>
  </si>
  <si>
    <t xml:space="preserve">Мамбетова З. Архипова Т. </t>
  </si>
  <si>
    <t>Мекен таануу</t>
  </si>
  <si>
    <t xml:space="preserve">Орозкулов Т. Касымалиев М. Кузнецов А.,Босова Л.   ИНФОРМАТИКА </t>
  </si>
  <si>
    <t>издатель</t>
  </si>
  <si>
    <t>спонсор</t>
  </si>
  <si>
    <t>РФ</t>
  </si>
  <si>
    <t>Мусаева В.,Ысманова Ж.  Адеп</t>
  </si>
  <si>
    <t>Цыбуля И.М. , Самыкбаева Л.А.</t>
  </si>
  <si>
    <t>Автор и наименование
учебника</t>
  </si>
  <si>
    <t>4 класс</t>
  </si>
  <si>
    <t>ВСЕГО 1-11 классы:</t>
  </si>
  <si>
    <t>кырг. яз обучения. 1-5 кл:</t>
  </si>
  <si>
    <t xml:space="preserve">Кенчиева. Кыргыз тили ч.2.              </t>
  </si>
  <si>
    <t>Абдышева Ч.А. и др                  .Английский язык</t>
  </si>
  <si>
    <r>
      <t xml:space="preserve">                         </t>
    </r>
    <r>
      <rPr>
        <b/>
        <sz val="10"/>
        <color theme="1"/>
        <rFont val="Times New Roman"/>
        <family val="1"/>
        <charset val="204"/>
      </rPr>
      <t>МамбетоваЗ.Ж.Архипова Т.В. Родиноведение</t>
    </r>
    <r>
      <rPr>
        <sz val="10"/>
        <color theme="1"/>
        <rFont val="Times New Roman"/>
        <family val="1"/>
        <charset val="204"/>
      </rPr>
      <t xml:space="preserve">. 70(11)+9(15)          </t>
    </r>
  </si>
  <si>
    <t>Акунова А.Р.,Чокошева Б.С. Кыргыз тили</t>
  </si>
  <si>
    <t>Горецкий В.Г.Русская азбука.                                    Ч.1</t>
  </si>
  <si>
    <t>Ч.2</t>
  </si>
  <si>
    <t>Озмитель ЕЕ.,Власова И.В..                     Кн. для чтения</t>
  </si>
  <si>
    <t>Моро М.И. Математика. Ч.1</t>
  </si>
  <si>
    <t xml:space="preserve">Моро М.И. Мат-ка       ч.  1                        </t>
  </si>
  <si>
    <t xml:space="preserve">Моро М.И. Мат-ка       ч.  2                        </t>
  </si>
  <si>
    <t>Даувальдер О.В., Качигулова В.Н. Рус. Яз.</t>
  </si>
  <si>
    <t>Акматов Д.А.,  Багдасарян А.А.  ИХТ</t>
  </si>
  <si>
    <t>Касей М.,Шамбетова К., Шакирова А.,Дуйшеналиев Ж. Музыка.</t>
  </si>
  <si>
    <t>Мамбетова З.Д.. Родиноведение</t>
  </si>
  <si>
    <t>Даувальдер О.В, Никишкова Л.А.. Рус. Яз.</t>
  </si>
  <si>
    <t>Озмитель Е.Е,Власова И.В.                Кн для чтения</t>
  </si>
  <si>
    <t>Абдышева, Балута,Фатнева А.Г,Цуканова Н.Д.</t>
  </si>
  <si>
    <t>Моро М.И. Мат-ка ч.2</t>
  </si>
  <si>
    <t>Моро М.И. Мат-ка ч.1</t>
  </si>
  <si>
    <t>Моро М.И.. Мат-ка ч.2</t>
  </si>
  <si>
    <t xml:space="preserve">Алыпсатарова А.Р.,Момункулова  З.К., Буйлякеева Р.К. Кыргыз тили </t>
  </si>
  <si>
    <t>Моро М,И., Бантова М.а., Бельтюкова Г.В.,Степанова С.И. Мат-ка ч.1</t>
  </si>
  <si>
    <t>Мат-ка ч.2</t>
  </si>
  <si>
    <t>Мусаев А.,Усоналиев Т. Кыргыз адабият</t>
  </si>
  <si>
    <t>Абдышева Ч.А.. Балута О.Р.,Фатнева А.Г.,Цуканова Н.Э . Англ. яз.</t>
  </si>
  <si>
    <t xml:space="preserve">Бресуенко Л.М.,  Матохина Т.А. Русский язык.  </t>
  </si>
  <si>
    <t>Кыдыралиев С.К, Урдалетова А.Б, Дайырбекова Г.М.  МАТЕМАТИКА</t>
  </si>
  <si>
    <t xml:space="preserve">Озмитель Е.Е.,Яковлева Л.Э. Русская литература </t>
  </si>
  <si>
    <t>Озмитель Е. Е.  Яковлева Л.Э. Русская  литература 5 кл.</t>
  </si>
  <si>
    <t>Чоротегин Т.К, Омурбеков Т.Н. История Кырг-на.</t>
  </si>
  <si>
    <t>Оморова А. ,Султанбекова Б. Кырг. Адабияты.</t>
  </si>
  <si>
    <t>Мордкович А.Г. и др. Алгебра ч.1</t>
  </si>
  <si>
    <t>Мордкович А.Г. и др. Алгебра ч.2</t>
  </si>
  <si>
    <t>Погорелов А.В. Геометрия 7-11.</t>
  </si>
  <si>
    <t>Осмонов А.О. География</t>
  </si>
  <si>
    <t>Ибрагимов С. Кыргыз тили.</t>
  </si>
  <si>
    <t>Перышкин А.В. Физика.</t>
  </si>
  <si>
    <t>Маранцман В. Литература.</t>
  </si>
  <si>
    <t>Абдувалиев И. Кыргыз тили.</t>
  </si>
  <si>
    <t>Иманкулов М.К.                                      История Кырг-на.</t>
  </si>
  <si>
    <t>Оморова А.А, Досматова Д.К. Кыргыз адабияты.</t>
  </si>
  <si>
    <t>Осмонов О.ж. ,Керимова Ш.К. История Кыргыз-на</t>
  </si>
  <si>
    <t>Жээнтаева К.К.,Исаева В.Ш. Кыргыз адабияты.</t>
  </si>
  <si>
    <t>Мякишев Г.Я. Физика.</t>
  </si>
  <si>
    <t>Абылаева Н.,Сарылбекова З.  Кыргыз тили</t>
  </si>
  <si>
    <t>Осмонов О.Ж. История Кырг-на</t>
  </si>
  <si>
    <t>Ботбаева Д.И.,Искакова Д.Д. Кыргыз адабияты</t>
  </si>
  <si>
    <t xml:space="preserve"> Кубаталиева Б. ,Абыканова А., Асаналиева М. Алиппе</t>
  </si>
  <si>
    <t>Моро М.И.Математика. Ч-1</t>
  </si>
  <si>
    <t>Моро М.И. Математика. Ч-2</t>
  </si>
  <si>
    <t>Моро М.И Математика. Ч-1</t>
  </si>
  <si>
    <t>Моро  М.И. Математика. Ч-2</t>
  </si>
  <si>
    <t>на  1.12.2021</t>
  </si>
  <si>
    <r>
      <rPr>
        <b/>
        <sz val="11"/>
        <color theme="1"/>
        <rFont val="Times New Roman"/>
        <family val="1"/>
        <charset val="204"/>
      </rPr>
      <t>Ветшанова Л.И. Букварь.</t>
    </r>
    <r>
      <rPr>
        <sz val="11"/>
        <color theme="1"/>
        <rFont val="Times New Roman"/>
        <family val="1"/>
        <charset val="204"/>
      </rPr>
      <t xml:space="preserve">                                         </t>
    </r>
  </si>
  <si>
    <t xml:space="preserve">Эсеналиева К, Буйлякеева Р.,                                       Кыргыз тили                                    </t>
  </si>
  <si>
    <r>
      <t xml:space="preserve">Жумакадырова Ч.Ж.,Клевцова В.П.ОБЖ 1-9 кл.     </t>
    </r>
    <r>
      <rPr>
        <sz val="9"/>
        <color theme="1"/>
        <rFont val="Calibri"/>
        <family val="2"/>
        <charset val="204"/>
        <scheme val="minor"/>
      </rPr>
      <t xml:space="preserve">                                       </t>
    </r>
  </si>
  <si>
    <t xml:space="preserve">  Дар издателя.  </t>
  </si>
  <si>
    <t xml:space="preserve">                                                     ч.1</t>
  </si>
  <si>
    <t>Кенчиева. Кырг. тили ч.2</t>
  </si>
  <si>
    <t>Бухова Е,А., Солошенко О.В.,Шаповалова Е.П. Родиноведение</t>
  </si>
  <si>
    <t xml:space="preserve">Касей М,Шамбетова К.Ж., Шакирова А. Музыка.                              </t>
  </si>
  <si>
    <t xml:space="preserve">Акматов Д. А.,Багдасарян А.А. ИХТ.    ( изо)                                          </t>
  </si>
  <si>
    <t>Бухова Е.А.,Солошенко Е.П.,Шаповалова Е.П. Родиноведение.</t>
  </si>
  <si>
    <r>
      <rPr>
        <b/>
        <i/>
        <sz val="11"/>
        <color rgb="FF7030A0"/>
        <rFont val="Calibri"/>
        <family val="2"/>
        <charset val="204"/>
        <scheme val="minor"/>
      </rPr>
      <t xml:space="preserve">Бухова Е.А. Родиноведение.      </t>
    </r>
    <r>
      <rPr>
        <b/>
        <i/>
        <sz val="9"/>
        <color rgb="FF7030A0"/>
        <rFont val="Calibri"/>
        <family val="2"/>
        <charset val="204"/>
        <scheme val="minor"/>
      </rPr>
      <t xml:space="preserve">                         </t>
    </r>
    <r>
      <rPr>
        <b/>
        <i/>
        <sz val="10"/>
        <color rgb="FF7030A0"/>
        <rFont val="Calibri"/>
        <family val="2"/>
        <charset val="204"/>
        <scheme val="minor"/>
      </rPr>
      <t>Дар издателя</t>
    </r>
  </si>
  <si>
    <r>
      <t xml:space="preserve">Книга для чтения.                          </t>
    </r>
    <r>
      <rPr>
        <b/>
        <i/>
        <sz val="10"/>
        <color theme="1"/>
        <rFont val="Calibri"/>
        <family val="2"/>
        <charset val="204"/>
        <scheme val="minor"/>
      </rPr>
      <t xml:space="preserve">    </t>
    </r>
  </si>
  <si>
    <r>
      <rPr>
        <b/>
        <i/>
        <sz val="10"/>
        <color rgb="FF7030A0"/>
        <rFont val="Calibri"/>
        <family val="2"/>
        <charset val="204"/>
        <scheme val="minor"/>
      </rPr>
      <t xml:space="preserve">Дар издателя  </t>
    </r>
    <r>
      <rPr>
        <b/>
        <i/>
        <sz val="9"/>
        <color rgb="FF7030A0"/>
        <rFont val="Calibri"/>
        <family val="2"/>
        <charset val="204"/>
        <scheme val="minor"/>
      </rPr>
      <t xml:space="preserve">                                        </t>
    </r>
    <r>
      <rPr>
        <sz val="9"/>
        <color rgb="FF7030A0"/>
        <rFont val="Calibri"/>
        <family val="2"/>
        <charset val="204"/>
        <scheme val="minor"/>
      </rPr>
      <t xml:space="preserve"> </t>
    </r>
  </si>
  <si>
    <r>
      <rPr>
        <b/>
        <i/>
        <sz val="10"/>
        <color rgb="FF7030A0"/>
        <rFont val="Calibri"/>
        <family val="2"/>
        <charset val="204"/>
        <scheme val="minor"/>
      </rPr>
      <t xml:space="preserve">Дар издателя  </t>
    </r>
    <r>
      <rPr>
        <b/>
        <i/>
        <sz val="9"/>
        <color rgb="FF7030A0"/>
        <rFont val="Calibri"/>
        <family val="2"/>
        <charset val="204"/>
        <scheme val="minor"/>
      </rPr>
      <t xml:space="preserve">                                        </t>
    </r>
  </si>
  <si>
    <t xml:space="preserve">Цуканова Н.Э., Фатнева А.Г.,Назарбекова. Англ.яз                      </t>
  </si>
  <si>
    <t xml:space="preserve">Акматов Д., Орозбаев А.  ИХТ.               </t>
  </si>
  <si>
    <r>
      <rPr>
        <b/>
        <i/>
        <sz val="10"/>
        <color rgb="FF7030A0"/>
        <rFont val="Times New Roman"/>
        <family val="1"/>
        <charset val="204"/>
      </rPr>
      <t>Дар издателя</t>
    </r>
    <r>
      <rPr>
        <i/>
        <sz val="9"/>
        <color rgb="FF7030A0"/>
        <rFont val="Times New Roman"/>
        <family val="1"/>
        <charset val="204"/>
      </rPr>
      <t xml:space="preserve">                                             </t>
    </r>
  </si>
  <si>
    <t xml:space="preserve">История Кыргызстана и мировая история  </t>
  </si>
  <si>
    <r>
      <t xml:space="preserve">Муратова  А. Артыков К. Музыка </t>
    </r>
    <r>
      <rPr>
        <sz val="10"/>
        <color theme="1"/>
        <rFont val="Times New Roman"/>
        <family val="1"/>
        <charset val="204"/>
      </rPr>
      <t xml:space="preserve"> </t>
    </r>
  </si>
  <si>
    <t xml:space="preserve">Акматов Д., Орозбаев А.  ИХТ </t>
  </si>
  <si>
    <r>
      <t xml:space="preserve">Жусупбекова Н., Оморова А, Чепекова Г. </t>
    </r>
    <r>
      <rPr>
        <b/>
        <sz val="12"/>
        <color theme="1"/>
        <rFont val="Calibri"/>
        <family val="2"/>
        <charset val="204"/>
        <scheme val="minor"/>
      </rPr>
      <t xml:space="preserve">Кыргыз тили                         </t>
    </r>
  </si>
  <si>
    <t xml:space="preserve">Субанова М, Ботбаева М., Жаманкулова Г. БИОЛОГИЯ                          </t>
  </si>
  <si>
    <r>
      <t xml:space="preserve">Мамытов Ж.,Сыдыкова Б. Кыргыз тили.           </t>
    </r>
    <r>
      <rPr>
        <sz val="11"/>
        <color theme="1"/>
        <rFont val="Calibri"/>
        <family val="2"/>
        <charset val="204"/>
        <scheme val="minor"/>
      </rPr>
      <t xml:space="preserve">                      </t>
    </r>
  </si>
  <si>
    <t xml:space="preserve">Агибалова Е.В.                                                  Истор. сред. веков.                           </t>
  </si>
  <si>
    <t>Информатика  7-9 .</t>
  </si>
  <si>
    <t>12.</t>
  </si>
  <si>
    <r>
      <t>Бархударов. Рус. Яз.</t>
    </r>
    <r>
      <rPr>
        <b/>
        <i/>
        <sz val="9"/>
        <color theme="1"/>
        <rFont val="Calibri"/>
        <family val="2"/>
        <charset val="204"/>
        <scheme val="minor"/>
      </rPr>
      <t xml:space="preserve">                          </t>
    </r>
  </si>
  <si>
    <r>
      <t xml:space="preserve">Жаркынбаева М.К., Искакова Д. Д.   Адабият      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</t>
    </r>
  </si>
  <si>
    <r>
      <rPr>
        <b/>
        <sz val="11"/>
        <color theme="1"/>
        <rFont val="Calibri"/>
        <family val="2"/>
        <charset val="204"/>
        <scheme val="minor"/>
      </rPr>
      <t>Жаркынбаева М.К.,</t>
    </r>
    <r>
      <rPr>
        <b/>
        <sz val="9"/>
        <color theme="1"/>
        <rFont val="Calibri"/>
        <family val="2"/>
        <charset val="204"/>
        <scheme val="minor"/>
      </rPr>
      <t xml:space="preserve"> Исакова Д. Д.   Адабият                          </t>
    </r>
    <r>
      <rPr>
        <i/>
        <sz val="9"/>
        <color theme="1"/>
        <rFont val="Calibri"/>
        <family val="2"/>
        <charset val="204"/>
        <scheme val="minor"/>
      </rPr>
      <t xml:space="preserve">                                </t>
    </r>
  </si>
  <si>
    <t xml:space="preserve">Омурбеков Т.Н., Чоротегин Т.К. История Кыргыз-на  </t>
  </si>
  <si>
    <r>
      <t xml:space="preserve">Беленький А.В. Литература.  </t>
    </r>
    <r>
      <rPr>
        <sz val="11"/>
        <color theme="1"/>
        <rFont val="Calibri"/>
        <family val="2"/>
        <charset val="204"/>
        <scheme val="minor"/>
      </rPr>
      <t xml:space="preserve">     </t>
    </r>
    <r>
      <rPr>
        <b/>
        <sz val="11"/>
        <color theme="1"/>
        <rFont val="Calibri"/>
        <family val="2"/>
        <charset val="204"/>
        <scheme val="minor"/>
      </rPr>
      <t>Ч.1</t>
    </r>
    <r>
      <rPr>
        <sz val="11"/>
        <color theme="1"/>
        <rFont val="Calibri"/>
        <family val="2"/>
        <charset val="204"/>
        <scheme val="minor"/>
      </rPr>
      <t xml:space="preserve">     </t>
    </r>
  </si>
  <si>
    <t>ч. 2</t>
  </si>
  <si>
    <r>
      <t xml:space="preserve"> </t>
    </r>
    <r>
      <rPr>
        <b/>
        <i/>
        <sz val="11"/>
        <color theme="1"/>
        <rFont val="Calibri"/>
        <family val="2"/>
        <charset val="204"/>
        <scheme val="minor"/>
      </rPr>
      <t>ч. 3</t>
    </r>
  </si>
  <si>
    <r>
      <t xml:space="preserve">Беленький А.В. Литература.  </t>
    </r>
    <r>
      <rPr>
        <sz val="11"/>
        <color theme="1"/>
        <rFont val="Calibri"/>
        <family val="2"/>
        <charset val="204"/>
        <scheme val="minor"/>
      </rPr>
      <t xml:space="preserve">     </t>
    </r>
    <r>
      <rPr>
        <b/>
        <sz val="11"/>
        <color theme="1"/>
        <rFont val="Calibri"/>
        <family val="2"/>
        <charset val="204"/>
        <scheme val="minor"/>
      </rPr>
      <t>Ч.1</t>
    </r>
    <r>
      <rPr>
        <sz val="11"/>
        <color theme="1"/>
        <rFont val="Calibri"/>
        <family val="2"/>
        <charset val="204"/>
        <scheme val="minor"/>
      </rPr>
      <t xml:space="preserve">      </t>
    </r>
  </si>
  <si>
    <r>
      <rPr>
        <i/>
        <sz val="11"/>
        <color theme="1"/>
        <rFont val="Calibri"/>
        <family val="2"/>
        <charset val="204"/>
        <scheme val="minor"/>
      </rPr>
      <t xml:space="preserve"> </t>
    </r>
    <r>
      <rPr>
        <b/>
        <i/>
        <sz val="11"/>
        <color theme="1"/>
        <rFont val="Calibri"/>
        <family val="2"/>
        <charset val="204"/>
        <scheme val="minor"/>
      </rPr>
      <t>ч. 2</t>
    </r>
  </si>
  <si>
    <t>ч. 3</t>
  </si>
  <si>
    <r>
      <t xml:space="preserve">Юсупова а. и др. Англ.яз.              </t>
    </r>
    <r>
      <rPr>
        <i/>
        <sz val="11"/>
        <color theme="1"/>
        <rFont val="Calibri"/>
        <family val="2"/>
        <charset val="204"/>
        <scheme val="minor"/>
      </rPr>
      <t/>
    </r>
  </si>
  <si>
    <r>
      <t xml:space="preserve">Доолоткелдиева Т., Ахматова А.Т. и др. Биология. Общие закономерности.                                                </t>
    </r>
    <r>
      <rPr>
        <i/>
        <sz val="10"/>
        <color theme="1"/>
        <rFont val="Calibri"/>
        <family val="2"/>
        <charset val="204"/>
        <scheme val="minor"/>
      </rPr>
      <t xml:space="preserve"> </t>
    </r>
  </si>
  <si>
    <t xml:space="preserve">Информатика  7-9 </t>
  </si>
  <si>
    <r>
      <t xml:space="preserve">(в т.ч.    </t>
    </r>
    <r>
      <rPr>
        <b/>
        <sz val="9"/>
        <color rgb="FF7030A0"/>
        <rFont val="Calibri"/>
        <family val="2"/>
        <charset val="204"/>
        <scheme val="minor"/>
      </rPr>
      <t>Дар издателя-100</t>
    </r>
    <r>
      <rPr>
        <b/>
        <sz val="9"/>
        <color rgb="FFC00000"/>
        <rFont val="Calibri"/>
        <family val="2"/>
        <charset val="204"/>
        <scheme val="minor"/>
      </rPr>
      <t xml:space="preserve">,     </t>
    </r>
    <r>
      <rPr>
        <b/>
        <sz val="9"/>
        <color rgb="FF0070C0"/>
        <rFont val="Calibri"/>
        <family val="2"/>
        <charset val="204"/>
        <scheme val="minor"/>
      </rPr>
      <t>РФ-40</t>
    </r>
    <r>
      <rPr>
        <b/>
        <sz val="9"/>
        <color rgb="FFC00000"/>
        <rFont val="Calibri"/>
        <family val="2"/>
        <charset val="204"/>
        <scheme val="minor"/>
      </rPr>
      <t xml:space="preserve">, </t>
    </r>
    <r>
      <rPr>
        <b/>
        <sz val="9"/>
        <color rgb="FFFF0000"/>
        <rFont val="Calibri"/>
        <family val="2"/>
        <charset val="204"/>
        <scheme val="minor"/>
      </rPr>
      <t>спонсор-30)</t>
    </r>
  </si>
  <si>
    <r>
      <rPr>
        <b/>
        <sz val="11"/>
        <color theme="1"/>
        <rFont val="Calibri"/>
        <family val="2"/>
        <charset val="204"/>
        <scheme val="minor"/>
      </rPr>
      <t xml:space="preserve">Максаковский  В.П.  Эконом. и соц география </t>
    </r>
    <r>
      <rPr>
        <b/>
        <sz val="9"/>
        <color theme="1"/>
        <rFont val="Calibri"/>
        <family val="2"/>
        <charset val="204"/>
        <scheme val="minor"/>
      </rPr>
      <t xml:space="preserve">  ( препод в 10-11 кл)                                                   </t>
    </r>
  </si>
  <si>
    <r>
      <t xml:space="preserve">Колмогоров А.Н. Алгебра и нач. анализа 10-11.                                                     </t>
    </r>
    <r>
      <rPr>
        <b/>
        <i/>
        <sz val="11"/>
        <color theme="1"/>
        <rFont val="Calibri"/>
        <family val="2"/>
        <charset val="204"/>
        <scheme val="minor"/>
      </rPr>
      <t xml:space="preserve"> </t>
    </r>
    <r>
      <rPr>
        <i/>
        <sz val="9"/>
        <color theme="1"/>
        <rFont val="Calibri"/>
        <family val="2"/>
        <charset val="204"/>
        <scheme val="minor"/>
      </rPr>
      <t xml:space="preserve">   </t>
    </r>
  </si>
  <si>
    <t xml:space="preserve">Боголюбов Л.Н.  Обществознание ( ЧИО)                                   </t>
  </si>
  <si>
    <r>
      <t xml:space="preserve">Оморова А.А., Абдышева З.А. и др.Кыргыз тили.( окутуу орус, озбек жана тажик тилдеринде жургузулгон   мектептердин жогорку   класстарынын  учун  колдонмо. </t>
    </r>
    <r>
      <rPr>
        <b/>
        <sz val="11"/>
        <color rgb="FF000000"/>
        <rFont val="Calibri"/>
        <family val="2"/>
        <charset val="204"/>
        <scheme val="minor"/>
      </rPr>
      <t>Практикалык курс</t>
    </r>
  </si>
  <si>
    <t>Итого. 1 кл.</t>
  </si>
  <si>
    <t>Итого: 2 кл.</t>
  </si>
  <si>
    <t>СОШ № 1 г. Бишкек</t>
  </si>
  <si>
    <t xml:space="preserve">Кенчиева. Кыргыз тили ч.1.            </t>
  </si>
  <si>
    <r>
      <rPr>
        <b/>
        <i/>
        <sz val="10"/>
        <color rgb="FF7030A0"/>
        <rFont val="Calibri"/>
        <family val="2"/>
        <charset val="204"/>
        <scheme val="minor"/>
      </rPr>
      <t xml:space="preserve">Дар издателя  </t>
    </r>
    <r>
      <rPr>
        <b/>
        <i/>
        <sz val="9"/>
        <color rgb="FF7030A0"/>
        <rFont val="Calibri"/>
        <family val="2"/>
        <charset val="204"/>
        <scheme val="minor"/>
      </rPr>
      <t xml:space="preserve">                                     </t>
    </r>
  </si>
  <si>
    <r>
      <rPr>
        <b/>
        <i/>
        <sz val="10"/>
        <color rgb="FF7030A0"/>
        <rFont val="Calibri"/>
        <family val="2"/>
        <charset val="204"/>
        <scheme val="minor"/>
      </rPr>
      <t xml:space="preserve">Дар издателя  </t>
    </r>
    <r>
      <rPr>
        <b/>
        <i/>
        <sz val="9"/>
        <color rgb="FF7030A0"/>
        <rFont val="Calibri"/>
        <family val="2"/>
        <charset val="204"/>
        <scheme val="minor"/>
      </rPr>
      <t xml:space="preserve">                                        </t>
    </r>
    <r>
      <rPr>
        <sz val="9"/>
        <color rgb="FF7030A0"/>
        <rFont val="Calibri"/>
        <family val="2"/>
        <charset val="204"/>
        <scheme val="minor"/>
      </rPr>
      <t xml:space="preserve">  </t>
    </r>
  </si>
  <si>
    <r>
      <rPr>
        <b/>
        <sz val="11"/>
        <color rgb="FFC00000"/>
        <rFont val="Calibri"/>
        <family val="2"/>
        <charset val="204"/>
        <scheme val="minor"/>
      </rPr>
      <t xml:space="preserve">Дар РФ. </t>
    </r>
    <r>
      <rPr>
        <b/>
        <sz val="12"/>
        <color rgb="FF0070C0"/>
        <rFont val="Calibri"/>
        <family val="2"/>
        <charset val="204"/>
        <scheme val="minor"/>
      </rPr>
      <t>Коровина В.Я. Литература.</t>
    </r>
    <r>
      <rPr>
        <b/>
        <sz val="10"/>
        <color rgb="FF0070C0"/>
        <rFont val="Calibri"/>
        <family val="2"/>
        <charset val="204"/>
        <scheme val="minor"/>
      </rPr>
      <t xml:space="preserve">  </t>
    </r>
    <r>
      <rPr>
        <b/>
        <i/>
        <sz val="10"/>
        <color rgb="FF0070C0"/>
        <rFont val="Calibri"/>
        <family val="2"/>
        <charset val="204"/>
        <scheme val="minor"/>
      </rPr>
      <t>Ч.1.</t>
    </r>
    <r>
      <rPr>
        <b/>
        <sz val="10"/>
        <color rgb="FF0070C0"/>
        <rFont val="Calibri"/>
        <family val="2"/>
        <charset val="204"/>
        <scheme val="minor"/>
      </rPr>
      <t xml:space="preserve">  </t>
    </r>
    <r>
      <rPr>
        <b/>
        <sz val="9"/>
        <color rgb="FF0070C0"/>
        <rFont val="Calibri"/>
        <family val="2"/>
        <charset val="204"/>
        <scheme val="minor"/>
      </rPr>
      <t/>
    </r>
  </si>
  <si>
    <r>
      <t xml:space="preserve">                          </t>
    </r>
    <r>
      <rPr>
        <b/>
        <i/>
        <sz val="11"/>
        <color rgb="FF0070C0"/>
        <rFont val="Calibri"/>
        <family val="2"/>
        <charset val="204"/>
        <scheme val="minor"/>
      </rPr>
      <t>Ч.2.</t>
    </r>
    <r>
      <rPr>
        <sz val="9"/>
        <color rgb="FF0070C0"/>
        <rFont val="Calibri"/>
        <family val="2"/>
        <charset val="204"/>
        <scheme val="minor"/>
      </rPr>
      <t xml:space="preserve">  ( гум. пом)</t>
    </r>
  </si>
  <si>
    <r>
      <t xml:space="preserve">                                                             </t>
    </r>
    <r>
      <rPr>
        <b/>
        <sz val="16"/>
        <color rgb="FF0000FF"/>
        <rFont val="Calibri"/>
        <family val="2"/>
        <charset val="204"/>
        <scheme val="minor"/>
      </rPr>
      <t xml:space="preserve">       КАРТОТЕКА УЧЕБНИКОВ</t>
    </r>
  </si>
</sst>
</file>

<file path=xl/styles.xml><?xml version="1.0" encoding="utf-8"?>
<styleSheet xmlns="http://schemas.openxmlformats.org/spreadsheetml/2006/main">
  <fonts count="104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b/>
      <sz val="12"/>
      <color rgb="FF0000FF"/>
      <name val="Calibri"/>
      <family val="2"/>
      <charset val="204"/>
      <scheme val="minor"/>
    </font>
    <font>
      <b/>
      <i/>
      <sz val="12"/>
      <color rgb="FF0000FF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rgb="FF0000FF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rgb="FFC00000"/>
      <name val="Calibri"/>
      <family val="2"/>
      <charset val="204"/>
      <scheme val="minor"/>
    </font>
    <font>
      <sz val="12"/>
      <color rgb="FF7030A0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sz val="12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rgb="FF7030A0"/>
      <name val="Calibri"/>
      <family val="2"/>
      <charset val="204"/>
      <scheme val="minor"/>
    </font>
    <font>
      <b/>
      <sz val="14"/>
      <color rgb="FF7030A0"/>
      <name val="Calibri"/>
      <family val="2"/>
      <charset val="204"/>
      <scheme val="minor"/>
    </font>
    <font>
      <b/>
      <sz val="10"/>
      <color rgb="FF0000FF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FF"/>
      <name val="Calibri"/>
      <family val="2"/>
      <charset val="204"/>
      <scheme val="minor"/>
    </font>
    <font>
      <b/>
      <sz val="10"/>
      <color rgb="FF7030A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Monotype Corsiva"/>
      <family val="4"/>
      <charset val="204"/>
    </font>
    <font>
      <sz val="10"/>
      <color theme="1"/>
      <name val="Times New Roman"/>
      <family val="1"/>
      <charset val="204"/>
    </font>
    <font>
      <b/>
      <sz val="9"/>
      <color rgb="FF0000FF"/>
      <name val="Calibri"/>
      <family val="2"/>
      <charset val="204"/>
      <scheme val="minor"/>
    </font>
    <font>
      <sz val="9"/>
      <color rgb="FF7030A0"/>
      <name val="Calibri"/>
      <family val="2"/>
      <charset val="204"/>
      <scheme val="minor"/>
    </font>
    <font>
      <sz val="9"/>
      <color rgb="FF0000FF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b/>
      <sz val="9"/>
      <color rgb="FF7030A0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rgb="FF7030A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color rgb="FFFF0000"/>
      <name val="Calibri"/>
      <family val="2"/>
      <charset val="204"/>
      <scheme val="minor"/>
    </font>
    <font>
      <i/>
      <sz val="8.5"/>
      <color theme="1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0000FF"/>
      <name val="Calibri"/>
      <family val="2"/>
      <charset val="204"/>
      <scheme val="minor"/>
    </font>
    <font>
      <sz val="9"/>
      <color rgb="FF7030A0"/>
      <name val="Arial Black"/>
      <family val="2"/>
      <charset val="204"/>
    </font>
    <font>
      <b/>
      <i/>
      <sz val="11"/>
      <color rgb="FFFF0000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i/>
      <sz val="9"/>
      <color rgb="FF7030A0"/>
      <name val="Calibri"/>
      <family val="2"/>
      <charset val="204"/>
      <scheme val="minor"/>
    </font>
    <font>
      <b/>
      <i/>
      <sz val="10"/>
      <color rgb="FF7030A0"/>
      <name val="Calibri"/>
      <family val="2"/>
      <charset val="204"/>
      <scheme val="minor"/>
    </font>
    <font>
      <b/>
      <i/>
      <sz val="11"/>
      <color rgb="FF7030A0"/>
      <name val="Calibri"/>
      <family val="2"/>
      <charset val="204"/>
      <scheme val="minor"/>
    </font>
    <font>
      <b/>
      <i/>
      <sz val="10"/>
      <color rgb="FF7030A0"/>
      <name val="Times New Roman"/>
      <family val="1"/>
      <charset val="204"/>
    </font>
    <font>
      <b/>
      <sz val="8"/>
      <color rgb="FF7030A0"/>
      <name val="Calibri"/>
      <family val="2"/>
      <charset val="204"/>
      <scheme val="minor"/>
    </font>
    <font>
      <i/>
      <sz val="9"/>
      <color rgb="FF7030A0"/>
      <name val="Times New Roman"/>
      <family val="1"/>
      <charset val="204"/>
    </font>
    <font>
      <b/>
      <sz val="11"/>
      <color rgb="FF0070C0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i/>
      <sz val="10"/>
      <color rgb="FF0070C0"/>
      <name val="Calibri"/>
      <family val="2"/>
      <charset val="204"/>
      <scheme val="minor"/>
    </font>
    <font>
      <b/>
      <sz val="9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i/>
      <sz val="11"/>
      <color rgb="FF0070C0"/>
      <name val="Calibri"/>
      <family val="2"/>
      <charset val="204"/>
      <scheme val="minor"/>
    </font>
    <font>
      <i/>
      <sz val="11"/>
      <color rgb="FF0070C0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i/>
      <sz val="9"/>
      <color rgb="FFFF0000"/>
      <name val="Calibri"/>
      <family val="2"/>
      <charset val="204"/>
      <scheme val="minor"/>
    </font>
    <font>
      <b/>
      <sz val="11"/>
      <color rgb="FF222222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4"/>
      <color rgb="FF002060"/>
      <name val="Calibri"/>
      <family val="2"/>
      <charset val="204"/>
      <scheme val="minor"/>
    </font>
    <font>
      <b/>
      <sz val="13"/>
      <color rgb="FF002060"/>
      <name val="Arial Black"/>
      <family val="2"/>
      <charset val="204"/>
    </font>
    <font>
      <b/>
      <sz val="9"/>
      <color rgb="FF002060"/>
      <name val="Arial Black"/>
      <family val="2"/>
      <charset val="204"/>
    </font>
    <font>
      <b/>
      <sz val="9"/>
      <color rgb="FF00206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C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1"/>
      <color rgb="FFC00000"/>
      <name val="Calibri"/>
      <family val="2"/>
      <charset val="204"/>
      <scheme val="minor"/>
    </font>
    <font>
      <b/>
      <sz val="16"/>
      <color rgb="FF0000FF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276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/>
    <xf numFmtId="0" fontId="0" fillId="0" borderId="33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2" xfId="0" applyBorder="1"/>
    <xf numFmtId="0" fontId="0" fillId="0" borderId="5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28" xfId="0" applyBorder="1"/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/>
    <xf numFmtId="0" fontId="0" fillId="0" borderId="35" xfId="0" applyBorder="1"/>
    <xf numFmtId="0" fontId="0" fillId="0" borderId="36" xfId="0" applyBorder="1"/>
    <xf numFmtId="0" fontId="0" fillId="0" borderId="52" xfId="0" applyBorder="1"/>
    <xf numFmtId="0" fontId="0" fillId="0" borderId="35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4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61" xfId="0" applyBorder="1"/>
    <xf numFmtId="0" fontId="0" fillId="0" borderId="62" xfId="0" applyBorder="1"/>
    <xf numFmtId="0" fontId="16" fillId="0" borderId="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/>
    <xf numFmtId="0" fontId="0" fillId="0" borderId="2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0" xfId="0" applyBorder="1"/>
    <xf numFmtId="0" fontId="2" fillId="0" borderId="4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0" xfId="0"/>
    <xf numFmtId="0" fontId="10" fillId="0" borderId="4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0" fillId="0" borderId="50" xfId="0" applyBorder="1"/>
    <xf numFmtId="0" fontId="0" fillId="0" borderId="0" xfId="0" applyAlignment="1"/>
    <xf numFmtId="0" fontId="0" fillId="0" borderId="57" xfId="0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0" fillId="0" borderId="38" xfId="0" applyBorder="1"/>
    <xf numFmtId="0" fontId="20" fillId="0" borderId="0" xfId="0" applyFont="1" applyBorder="1" applyAlignment="1">
      <alignment horizontal="center"/>
    </xf>
    <xf numFmtId="0" fontId="0" fillId="0" borderId="69" xfId="0" applyBorder="1"/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65" xfId="0" applyFont="1" applyBorder="1"/>
    <xf numFmtId="0" fontId="4" fillId="0" borderId="64" xfId="0" applyFont="1" applyBorder="1"/>
    <xf numFmtId="0" fontId="4" fillId="0" borderId="64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64" xfId="0" applyFont="1" applyBorder="1" applyAlignment="1">
      <alignment horizontal="center"/>
    </xf>
    <xf numFmtId="0" fontId="0" fillId="0" borderId="9" xfId="0" applyBorder="1"/>
    <xf numFmtId="0" fontId="2" fillId="0" borderId="18" xfId="0" applyFont="1" applyBorder="1"/>
    <xf numFmtId="0" fontId="2" fillId="0" borderId="3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3" xfId="0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40" xfId="0" applyBorder="1"/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0" fillId="0" borderId="37" xfId="0" applyBorder="1"/>
    <xf numFmtId="0" fontId="0" fillId="0" borderId="27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7" xfId="0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/>
    <xf numFmtId="0" fontId="2" fillId="0" borderId="71" xfId="0" applyFont="1" applyBorder="1" applyAlignment="1">
      <alignment horizontal="center"/>
    </xf>
    <xf numFmtId="0" fontId="0" fillId="0" borderId="71" xfId="0" applyBorder="1"/>
    <xf numFmtId="0" fontId="0" fillId="0" borderId="72" xfId="0" applyBorder="1"/>
    <xf numFmtId="0" fontId="0" fillId="0" borderId="51" xfId="0" applyBorder="1"/>
    <xf numFmtId="0" fontId="2" fillId="0" borderId="53" xfId="0" applyFont="1" applyBorder="1" applyAlignment="1">
      <alignment horizontal="center"/>
    </xf>
    <xf numFmtId="0" fontId="2" fillId="0" borderId="14" xfId="0" applyFont="1" applyBorder="1"/>
    <xf numFmtId="0" fontId="2" fillId="0" borderId="55" xfId="0" applyFont="1" applyBorder="1"/>
    <xf numFmtId="0" fontId="2" fillId="0" borderId="53" xfId="0" applyFont="1" applyBorder="1"/>
    <xf numFmtId="0" fontId="2" fillId="0" borderId="54" xfId="0" applyFont="1" applyBorder="1"/>
    <xf numFmtId="0" fontId="2" fillId="0" borderId="61" xfId="0" applyFont="1" applyBorder="1"/>
    <xf numFmtId="0" fontId="10" fillId="0" borderId="18" xfId="0" applyFont="1" applyBorder="1"/>
    <xf numFmtId="0" fontId="5" fillId="0" borderId="61" xfId="0" applyFont="1" applyBorder="1"/>
    <xf numFmtId="0" fontId="5" fillId="0" borderId="54" xfId="0" applyFont="1" applyBorder="1"/>
    <xf numFmtId="0" fontId="5" fillId="0" borderId="14" xfId="0" applyFont="1" applyBorder="1"/>
    <xf numFmtId="0" fontId="5" fillId="0" borderId="18" xfId="0" applyFont="1" applyBorder="1"/>
    <xf numFmtId="0" fontId="15" fillId="0" borderId="17" xfId="0" applyFont="1" applyBorder="1"/>
    <xf numFmtId="0" fontId="5" fillId="0" borderId="28" xfId="0" applyFont="1" applyBorder="1"/>
    <xf numFmtId="0" fontId="21" fillId="0" borderId="18" xfId="0" applyFont="1" applyBorder="1"/>
    <xf numFmtId="0" fontId="18" fillId="0" borderId="18" xfId="0" applyFont="1" applyBorder="1"/>
    <xf numFmtId="0" fontId="25" fillId="0" borderId="18" xfId="0" applyFont="1" applyBorder="1"/>
    <xf numFmtId="0" fontId="2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6" xfId="0" applyFont="1" applyBorder="1"/>
    <xf numFmtId="0" fontId="2" fillId="0" borderId="78" xfId="0" applyFont="1" applyBorder="1"/>
    <xf numFmtId="0" fontId="0" fillId="0" borderId="76" xfId="0" applyBorder="1"/>
    <xf numFmtId="0" fontId="0" fillId="0" borderId="77" xfId="0" applyBorder="1"/>
    <xf numFmtId="0" fontId="0" fillId="0" borderId="13" xfId="0" applyBorder="1"/>
    <xf numFmtId="0" fontId="0" fillId="0" borderId="79" xfId="0" applyBorder="1"/>
    <xf numFmtId="0" fontId="0" fillId="0" borderId="78" xfId="0" applyBorder="1"/>
    <xf numFmtId="0" fontId="10" fillId="0" borderId="11" xfId="0" applyFont="1" applyBorder="1"/>
    <xf numFmtId="0" fontId="0" fillId="0" borderId="10" xfId="0" applyBorder="1"/>
    <xf numFmtId="0" fontId="5" fillId="0" borderId="79" xfId="0" applyFont="1" applyBorder="1"/>
    <xf numFmtId="0" fontId="5" fillId="0" borderId="13" xfId="0" applyFont="1" applyBorder="1"/>
    <xf numFmtId="0" fontId="0" fillId="0" borderId="24" xfId="0" applyBorder="1"/>
    <xf numFmtId="0" fontId="0" fillId="0" borderId="11" xfId="0" applyBorder="1"/>
    <xf numFmtId="0" fontId="0" fillId="0" borderId="64" xfId="0" applyBorder="1"/>
    <xf numFmtId="0" fontId="5" fillId="0" borderId="76" xfId="0" applyFont="1" applyBorder="1"/>
    <xf numFmtId="0" fontId="5" fillId="0" borderId="11" xfId="0" applyFont="1" applyBorder="1"/>
    <xf numFmtId="0" fontId="15" fillId="0" borderId="10" xfId="0" applyFont="1" applyBorder="1"/>
    <xf numFmtId="0" fontId="5" fillId="0" borderId="10" xfId="0" applyFont="1" applyBorder="1"/>
    <xf numFmtId="0" fontId="5" fillId="0" borderId="64" xfId="0" applyFont="1" applyBorder="1"/>
    <xf numFmtId="0" fontId="21" fillId="0" borderId="11" xfId="0" applyFont="1" applyBorder="1"/>
    <xf numFmtId="0" fontId="18" fillId="0" borderId="11" xfId="0" applyFont="1" applyBorder="1"/>
    <xf numFmtId="0" fontId="25" fillId="0" borderId="11" xfId="0" applyFont="1" applyBorder="1"/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26" fillId="0" borderId="1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67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34" fillId="0" borderId="13" xfId="0" applyFont="1" applyBorder="1" applyAlignment="1">
      <alignment horizontal="left"/>
    </xf>
    <xf numFmtId="0" fontId="34" fillId="0" borderId="77" xfId="0" applyFont="1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77" xfId="0" applyBorder="1" applyAlignment="1">
      <alignment horizontal="left"/>
    </xf>
    <xf numFmtId="0" fontId="5" fillId="0" borderId="76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5" fillId="0" borderId="77" xfId="0" applyFont="1" applyBorder="1" applyAlignment="1">
      <alignment horizontal="left"/>
    </xf>
    <xf numFmtId="0" fontId="4" fillId="0" borderId="77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0" fillId="0" borderId="79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76" xfId="0" applyFont="1" applyBorder="1" applyAlignment="1">
      <alignment horizontal="left"/>
    </xf>
    <xf numFmtId="0" fontId="5" fillId="0" borderId="64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6" xfId="0" applyBorder="1" applyAlignment="1">
      <alignment horizontal="center"/>
    </xf>
    <xf numFmtId="0" fontId="4" fillId="0" borderId="13" xfId="0" applyFont="1" applyBorder="1"/>
    <xf numFmtId="0" fontId="0" fillId="0" borderId="13" xfId="0" applyBorder="1" applyAlignment="1">
      <alignment horizontal="center"/>
    </xf>
    <xf numFmtId="0" fontId="5" fillId="0" borderId="24" xfId="0" applyFont="1" applyBorder="1"/>
    <xf numFmtId="0" fontId="0" fillId="0" borderId="45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1" xfId="0" applyBorder="1" applyAlignment="1">
      <alignment horizontal="left"/>
    </xf>
    <xf numFmtId="0" fontId="10" fillId="0" borderId="57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10" fillId="0" borderId="24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24" xfId="0" applyFont="1" applyBorder="1"/>
    <xf numFmtId="0" fontId="4" fillId="0" borderId="5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54" xfId="0" applyFont="1" applyBorder="1"/>
    <xf numFmtId="0" fontId="4" fillId="0" borderId="7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18" fillId="0" borderId="60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18" fillId="0" borderId="24" xfId="0" applyFont="1" applyBorder="1" applyAlignment="1">
      <alignment horizontal="left"/>
    </xf>
    <xf numFmtId="0" fontId="24" fillId="0" borderId="24" xfId="0" applyFont="1" applyBorder="1" applyAlignment="1">
      <alignment horizontal="left"/>
    </xf>
    <xf numFmtId="0" fontId="25" fillId="0" borderId="51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8" fillId="0" borderId="64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/>
    <xf numFmtId="0" fontId="19" fillId="0" borderId="51" xfId="0" applyFont="1" applyBorder="1" applyAlignment="1">
      <alignment horizontal="center"/>
    </xf>
    <xf numFmtId="0" fontId="19" fillId="0" borderId="18" xfId="0" applyFont="1" applyBorder="1"/>
    <xf numFmtId="0" fontId="19" fillId="0" borderId="11" xfId="0" applyFont="1" applyBorder="1"/>
    <xf numFmtId="0" fontId="0" fillId="0" borderId="15" xfId="0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66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55" xfId="0" applyFont="1" applyBorder="1" applyAlignment="1">
      <alignment horizontal="center"/>
    </xf>
    <xf numFmtId="0" fontId="4" fillId="0" borderId="0" xfId="0" applyFont="1"/>
    <xf numFmtId="0" fontId="2" fillId="0" borderId="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5" fillId="0" borderId="0" xfId="0" applyFont="1" applyBorder="1"/>
    <xf numFmtId="0" fontId="0" fillId="0" borderId="0" xfId="0"/>
    <xf numFmtId="0" fontId="2" fillId="0" borderId="13" xfId="0" applyFont="1" applyBorder="1" applyAlignment="1">
      <alignment horizontal="center"/>
    </xf>
    <xf numFmtId="0" fontId="4" fillId="0" borderId="78" xfId="0" applyFont="1" applyBorder="1" applyAlignment="1">
      <alignment horizontal="left"/>
    </xf>
    <xf numFmtId="0" fontId="4" fillId="0" borderId="73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76" xfId="0" applyFont="1" applyBorder="1"/>
    <xf numFmtId="0" fontId="0" fillId="0" borderId="0" xfId="0" applyFont="1"/>
    <xf numFmtId="0" fontId="0" fillId="0" borderId="5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28" fillId="0" borderId="64" xfId="0" applyFont="1" applyBorder="1" applyAlignment="1">
      <alignment horizontal="left"/>
    </xf>
    <xf numFmtId="0" fontId="27" fillId="0" borderId="5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0" xfId="0" applyBorder="1" applyAlignment="1">
      <alignment horizontal="center"/>
    </xf>
    <xf numFmtId="0" fontId="30" fillId="0" borderId="57" xfId="0" applyFont="1" applyBorder="1" applyAlignment="1">
      <alignment horizontal="center"/>
    </xf>
    <xf numFmtId="0" fontId="18" fillId="0" borderId="69" xfId="0" applyFont="1" applyBorder="1"/>
    <xf numFmtId="0" fontId="18" fillId="0" borderId="24" xfId="0" applyFont="1" applyBorder="1"/>
    <xf numFmtId="0" fontId="20" fillId="0" borderId="12" xfId="0" applyFont="1" applyBorder="1"/>
    <xf numFmtId="0" fontId="20" fillId="0" borderId="44" xfId="0" applyFont="1" applyBorder="1"/>
    <xf numFmtId="0" fontId="2" fillId="0" borderId="58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3" fillId="0" borderId="69" xfId="0" applyFont="1" applyBorder="1" applyAlignment="1">
      <alignment horizontal="center" wrapText="1"/>
    </xf>
    <xf numFmtId="0" fontId="3" fillId="0" borderId="74" xfId="0" applyFont="1" applyBorder="1" applyAlignment="1">
      <alignment horizontal="center"/>
    </xf>
    <xf numFmtId="0" fontId="38" fillId="0" borderId="76" xfId="0" applyFont="1" applyBorder="1"/>
    <xf numFmtId="0" fontId="27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49" xfId="0" applyBorder="1"/>
    <xf numFmtId="0" fontId="4" fillId="0" borderId="76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0" xfId="0" applyFont="1" applyBorder="1" applyAlignment="1">
      <alignment horizontal="center" wrapText="1"/>
    </xf>
    <xf numFmtId="0" fontId="2" fillId="0" borderId="76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7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3" xfId="0" applyBorder="1" applyAlignment="1">
      <alignment horizontal="left"/>
    </xf>
    <xf numFmtId="0" fontId="5" fillId="0" borderId="47" xfId="0" applyFont="1" applyBorder="1" applyAlignment="1">
      <alignment horizontal="center"/>
    </xf>
    <xf numFmtId="0" fontId="5" fillId="0" borderId="17" xfId="0" applyFont="1" applyBorder="1"/>
    <xf numFmtId="0" fontId="0" fillId="0" borderId="43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45" fillId="0" borderId="0" xfId="0" applyFont="1"/>
    <xf numFmtId="0" fontId="38" fillId="0" borderId="64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0" fontId="2" fillId="0" borderId="55" xfId="0" applyFont="1" applyBorder="1" applyAlignment="1">
      <alignment horizontal="left"/>
    </xf>
    <xf numFmtId="0" fontId="27" fillId="0" borderId="7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4" xfId="0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6" fillId="0" borderId="6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9" fillId="0" borderId="66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71" xfId="0" applyFont="1" applyBorder="1"/>
    <xf numFmtId="0" fontId="39" fillId="0" borderId="73" xfId="0" applyFont="1" applyBorder="1"/>
    <xf numFmtId="0" fontId="39" fillId="0" borderId="76" xfId="0" applyFont="1" applyBorder="1"/>
    <xf numFmtId="0" fontId="38" fillId="0" borderId="70" xfId="0" applyFont="1" applyBorder="1"/>
    <xf numFmtId="0" fontId="38" fillId="0" borderId="72" xfId="0" applyFont="1" applyBorder="1"/>
    <xf numFmtId="0" fontId="38" fillId="0" borderId="66" xfId="0" applyFont="1" applyBorder="1" applyAlignment="1">
      <alignment wrapText="1"/>
    </xf>
    <xf numFmtId="0" fontId="38" fillId="0" borderId="73" xfId="0" applyFont="1" applyBorder="1"/>
    <xf numFmtId="0" fontId="38" fillId="0" borderId="51" xfId="0" applyFont="1" applyBorder="1"/>
    <xf numFmtId="0" fontId="38" fillId="0" borderId="66" xfId="0" applyFont="1" applyBorder="1"/>
    <xf numFmtId="0" fontId="38" fillId="0" borderId="71" xfId="0" applyFont="1" applyBorder="1"/>
    <xf numFmtId="0" fontId="12" fillId="0" borderId="70" xfId="0" applyFont="1" applyBorder="1"/>
    <xf numFmtId="0" fontId="12" fillId="0" borderId="74" xfId="0" applyFont="1" applyBorder="1"/>
    <xf numFmtId="0" fontId="47" fillId="0" borderId="51" xfId="0" applyFont="1" applyBorder="1"/>
    <xf numFmtId="0" fontId="38" fillId="0" borderId="50" xfId="0" applyFont="1" applyBorder="1"/>
    <xf numFmtId="0" fontId="12" fillId="0" borderId="66" xfId="0" applyFont="1" applyBorder="1"/>
    <xf numFmtId="0" fontId="12" fillId="0" borderId="72" xfId="0" applyFont="1" applyBorder="1"/>
    <xf numFmtId="0" fontId="38" fillId="0" borderId="74" xfId="0" applyFont="1" applyBorder="1"/>
    <xf numFmtId="0" fontId="38" fillId="0" borderId="0" xfId="0" applyFont="1" applyBorder="1"/>
    <xf numFmtId="0" fontId="12" fillId="0" borderId="51" xfId="0" applyFont="1" applyBorder="1"/>
    <xf numFmtId="0" fontId="12" fillId="0" borderId="0" xfId="0" applyFont="1" applyBorder="1"/>
    <xf numFmtId="0" fontId="48" fillId="0" borderId="51" xfId="0" applyFont="1" applyBorder="1"/>
    <xf numFmtId="0" fontId="38" fillId="0" borderId="70" xfId="0" applyFont="1" applyBorder="1" applyAlignment="1">
      <alignment horizontal="left"/>
    </xf>
    <xf numFmtId="0" fontId="38" fillId="0" borderId="64" xfId="0" applyFont="1" applyBorder="1"/>
    <xf numFmtId="0" fontId="49" fillId="0" borderId="50" xfId="0" applyFont="1" applyBorder="1"/>
    <xf numFmtId="0" fontId="49" fillId="0" borderId="51" xfId="0" applyFont="1" applyBorder="1"/>
    <xf numFmtId="0" fontId="38" fillId="0" borderId="0" xfId="0" applyFont="1" applyBorder="1" applyAlignment="1">
      <alignment horizontal="left"/>
    </xf>
    <xf numFmtId="0" fontId="12" fillId="0" borderId="50" xfId="0" applyFont="1" applyBorder="1"/>
    <xf numFmtId="0" fontId="47" fillId="0" borderId="74" xfId="0" applyFont="1" applyBorder="1"/>
    <xf numFmtId="0" fontId="44" fillId="0" borderId="66" xfId="0" applyFont="1" applyBorder="1"/>
    <xf numFmtId="0" fontId="44" fillId="0" borderId="72" xfId="0" applyFont="1" applyBorder="1"/>
    <xf numFmtId="0" fontId="38" fillId="0" borderId="71" xfId="0" applyFont="1" applyBorder="1" applyAlignment="1">
      <alignment horizontal="left"/>
    </xf>
    <xf numFmtId="0" fontId="38" fillId="0" borderId="70" xfId="0" applyFont="1" applyBorder="1" applyAlignment="1">
      <alignment wrapText="1"/>
    </xf>
    <xf numFmtId="0" fontId="50" fillId="0" borderId="74" xfId="0" applyFont="1" applyBorder="1"/>
    <xf numFmtId="0" fontId="51" fillId="0" borderId="51" xfId="0" applyFont="1" applyBorder="1"/>
    <xf numFmtId="0" fontId="2" fillId="0" borderId="18" xfId="0" applyFont="1" applyBorder="1" applyAlignment="1">
      <alignment horizontal="center"/>
    </xf>
    <xf numFmtId="0" fontId="0" fillId="0" borderId="76" xfId="0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77" xfId="0" applyFont="1" applyBorder="1" applyAlignment="1">
      <alignment horizontal="left"/>
    </xf>
    <xf numFmtId="0" fontId="0" fillId="0" borderId="7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78" xfId="0" applyFont="1" applyBorder="1" applyAlignment="1">
      <alignment horizontal="left"/>
    </xf>
    <xf numFmtId="0" fontId="0" fillId="0" borderId="7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8" fillId="0" borderId="73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67" xfId="0" applyBorder="1" applyAlignment="1">
      <alignment horizontal="center" wrapText="1"/>
    </xf>
    <xf numFmtId="0" fontId="0" fillId="0" borderId="78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27" fillId="0" borderId="72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8" fillId="0" borderId="7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26" fillId="0" borderId="59" xfId="0" applyFont="1" applyBorder="1" applyAlignment="1">
      <alignment horizontal="center"/>
    </xf>
    <xf numFmtId="0" fontId="10" fillId="0" borderId="69" xfId="0" applyFont="1" applyBorder="1"/>
    <xf numFmtId="0" fontId="0" fillId="0" borderId="10" xfId="0" applyFont="1" applyBorder="1" applyAlignment="1">
      <alignment horizontal="center"/>
    </xf>
    <xf numFmtId="0" fontId="20" fillId="0" borderId="18" xfId="0" applyFont="1" applyBorder="1"/>
    <xf numFmtId="0" fontId="20" fillId="0" borderId="42" xfId="0" applyFont="1" applyBorder="1"/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44" fillId="0" borderId="70" xfId="0" applyFont="1" applyBorder="1"/>
    <xf numFmtId="0" fontId="0" fillId="0" borderId="14" xfId="0" applyFont="1" applyBorder="1" applyAlignment="1">
      <alignment horizontal="center"/>
    </xf>
    <xf numFmtId="0" fontId="29" fillId="0" borderId="64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53" fillId="0" borderId="0" xfId="0" applyFont="1"/>
    <xf numFmtId="0" fontId="0" fillId="0" borderId="75" xfId="0" applyBorder="1" applyAlignment="1">
      <alignment horizontal="center"/>
    </xf>
    <xf numFmtId="0" fontId="0" fillId="0" borderId="16" xfId="0" applyBorder="1"/>
    <xf numFmtId="0" fontId="0" fillId="0" borderId="46" xfId="0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9" fillId="0" borderId="4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7" fillId="0" borderId="64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38" fillId="0" borderId="73" xfId="0" applyFont="1" applyBorder="1" applyAlignment="1">
      <alignment horizontal="left"/>
    </xf>
    <xf numFmtId="0" fontId="38" fillId="0" borderId="66" xfId="0" applyFont="1" applyBorder="1" applyAlignment="1">
      <alignment horizontal="left"/>
    </xf>
    <xf numFmtId="0" fontId="38" fillId="0" borderId="72" xfId="0" applyFont="1" applyBorder="1" applyAlignment="1">
      <alignment horizontal="left"/>
    </xf>
    <xf numFmtId="0" fontId="55" fillId="0" borderId="76" xfId="0" applyFont="1" applyBorder="1" applyAlignment="1">
      <alignment horizontal="left" wrapText="1"/>
    </xf>
    <xf numFmtId="0" fontId="2" fillId="0" borderId="79" xfId="0" applyFont="1" applyBorder="1" applyAlignment="1">
      <alignment horizontal="left" wrapText="1"/>
    </xf>
    <xf numFmtId="0" fontId="2" fillId="0" borderId="80" xfId="0" applyFont="1" applyBorder="1" applyAlignment="1">
      <alignment horizontal="center"/>
    </xf>
    <xf numFmtId="0" fontId="2" fillId="0" borderId="44" xfId="0" applyFont="1" applyBorder="1" applyAlignment="1">
      <alignment horizontal="center" wrapText="1"/>
    </xf>
    <xf numFmtId="0" fontId="39" fillId="0" borderId="51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9" xfId="0" applyFont="1" applyBorder="1"/>
    <xf numFmtId="0" fontId="46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7" fillId="0" borderId="66" xfId="0" applyFont="1" applyBorder="1" applyAlignment="1">
      <alignment horizontal="center"/>
    </xf>
    <xf numFmtId="0" fontId="27" fillId="0" borderId="50" xfId="0" applyFont="1" applyBorder="1" applyAlignment="1">
      <alignment horizontal="center"/>
    </xf>
    <xf numFmtId="0" fontId="27" fillId="0" borderId="7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7" xfId="0" applyFont="1" applyBorder="1"/>
    <xf numFmtId="0" fontId="2" fillId="0" borderId="28" xfId="0" applyFont="1" applyBorder="1"/>
    <xf numFmtId="0" fontId="2" fillId="0" borderId="64" xfId="0" applyFont="1" applyBorder="1" applyAlignment="1">
      <alignment horizontal="left"/>
    </xf>
    <xf numFmtId="0" fontId="0" fillId="0" borderId="45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45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/>
    <xf numFmtId="0" fontId="4" fillId="0" borderId="4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4" fillId="0" borderId="65" xfId="0" applyFont="1" applyBorder="1" applyAlignment="1">
      <alignment horizontal="left"/>
    </xf>
    <xf numFmtId="0" fontId="0" fillId="0" borderId="7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38" fillId="0" borderId="14" xfId="0" applyFont="1" applyBorder="1"/>
    <xf numFmtId="0" fontId="27" fillId="0" borderId="39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4" fillId="0" borderId="14" xfId="0" applyFont="1" applyBorder="1"/>
    <xf numFmtId="0" fontId="4" fillId="0" borderId="76" xfId="0" applyFont="1" applyBorder="1"/>
    <xf numFmtId="0" fontId="28" fillId="0" borderId="76" xfId="0" applyFont="1" applyBorder="1" applyAlignment="1">
      <alignment horizontal="left"/>
    </xf>
    <xf numFmtId="0" fontId="4" fillId="0" borderId="38" xfId="0" applyFont="1" applyBorder="1"/>
    <xf numFmtId="0" fontId="4" fillId="0" borderId="28" xfId="0" applyFont="1" applyBorder="1"/>
    <xf numFmtId="0" fontId="4" fillId="0" borderId="4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0" fillId="0" borderId="65" xfId="0" applyFont="1" applyBorder="1" applyAlignment="1">
      <alignment horizontal="center"/>
    </xf>
    <xf numFmtId="0" fontId="30" fillId="0" borderId="69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8" fillId="0" borderId="76" xfId="0" applyFont="1" applyBorder="1" applyAlignment="1">
      <alignment horizontal="left" wrapText="1"/>
    </xf>
    <xf numFmtId="0" fontId="4" fillId="0" borderId="20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3" fillId="0" borderId="64" xfId="0" applyFont="1" applyBorder="1"/>
    <xf numFmtId="0" fontId="16" fillId="0" borderId="75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8" fillId="0" borderId="39" xfId="0" applyFont="1" applyBorder="1" applyAlignment="1">
      <alignment horizontal="center"/>
    </xf>
    <xf numFmtId="0" fontId="46" fillId="0" borderId="77" xfId="0" applyFont="1" applyBorder="1" applyAlignment="1">
      <alignment horizontal="right"/>
    </xf>
    <xf numFmtId="0" fontId="52" fillId="0" borderId="18" xfId="0" applyFont="1" applyBorder="1" applyAlignment="1">
      <alignment vertical="top" wrapText="1"/>
    </xf>
    <xf numFmtId="0" fontId="21" fillId="0" borderId="74" xfId="0" applyFont="1" applyBorder="1" applyAlignment="1">
      <alignment horizontal="center"/>
    </xf>
    <xf numFmtId="0" fontId="49" fillId="0" borderId="74" xfId="0" applyFont="1" applyBorder="1"/>
    <xf numFmtId="0" fontId="21" fillId="0" borderId="69" xfId="0" applyFont="1" applyBorder="1"/>
    <xf numFmtId="0" fontId="21" fillId="0" borderId="24" xfId="0" applyFont="1" applyBorder="1"/>
    <xf numFmtId="0" fontId="4" fillId="0" borderId="49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6" xfId="0" applyFont="1" applyBorder="1"/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60" fillId="0" borderId="0" xfId="0" applyFont="1"/>
    <xf numFmtId="0" fontId="20" fillId="0" borderId="42" xfId="0" applyFont="1" applyBorder="1" applyAlignment="1">
      <alignment horizontal="center"/>
    </xf>
    <xf numFmtId="0" fontId="0" fillId="0" borderId="64" xfId="0" applyFont="1" applyBorder="1"/>
    <xf numFmtId="0" fontId="38" fillId="0" borderId="51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4" fillId="0" borderId="51" xfId="0" applyFont="1" applyBorder="1" applyAlignment="1">
      <alignment wrapText="1"/>
    </xf>
    <xf numFmtId="0" fontId="10" fillId="0" borderId="20" xfId="0" applyFont="1" applyBorder="1" applyAlignment="1">
      <alignment horizontal="left"/>
    </xf>
    <xf numFmtId="0" fontId="30" fillId="0" borderId="80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30" fillId="0" borderId="60" xfId="0" applyFont="1" applyBorder="1"/>
    <xf numFmtId="0" fontId="30" fillId="0" borderId="74" xfId="0" applyFont="1" applyBorder="1"/>
    <xf numFmtId="0" fontId="42" fillId="0" borderId="59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39" fillId="0" borderId="70" xfId="0" applyFont="1" applyBorder="1" applyAlignment="1">
      <alignment horizontal="left" wrapText="1"/>
    </xf>
    <xf numFmtId="0" fontId="3" fillId="0" borderId="79" xfId="0" applyFont="1" applyBorder="1" applyAlignment="1">
      <alignment horizontal="left" wrapText="1"/>
    </xf>
    <xf numFmtId="0" fontId="57" fillId="0" borderId="77" xfId="0" applyFont="1" applyBorder="1" applyAlignment="1">
      <alignment horizontal="left"/>
    </xf>
    <xf numFmtId="0" fontId="46" fillId="0" borderId="66" xfId="0" applyFont="1" applyBorder="1" applyAlignment="1">
      <alignment horizontal="left" wrapText="1"/>
    </xf>
    <xf numFmtId="0" fontId="46" fillId="0" borderId="78" xfId="0" applyFont="1" applyBorder="1" applyAlignment="1">
      <alignment horizontal="left" wrapText="1"/>
    </xf>
    <xf numFmtId="0" fontId="4" fillId="0" borderId="79" xfId="0" applyFont="1" applyBorder="1" applyAlignment="1">
      <alignment horizontal="left" wrapText="1"/>
    </xf>
    <xf numFmtId="0" fontId="0" fillId="0" borderId="77" xfId="0" applyBorder="1" applyAlignment="1">
      <alignment horizontal="left" wrapText="1"/>
    </xf>
    <xf numFmtId="0" fontId="38" fillId="0" borderId="77" xfId="0" applyFont="1" applyBorder="1" applyAlignment="1">
      <alignment horizontal="left"/>
    </xf>
    <xf numFmtId="0" fontId="38" fillId="0" borderId="78" xfId="0" applyFont="1" applyBorder="1" applyAlignment="1">
      <alignment horizontal="left"/>
    </xf>
    <xf numFmtId="0" fontId="38" fillId="0" borderId="45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4" fillId="0" borderId="70" xfId="0" applyFont="1" applyBorder="1" applyAlignment="1">
      <alignment horizontal="left" wrapText="1"/>
    </xf>
    <xf numFmtId="0" fontId="4" fillId="0" borderId="15" xfId="0" applyFont="1" applyBorder="1" applyAlignment="1">
      <alignment horizontal="left"/>
    </xf>
    <xf numFmtId="0" fontId="4" fillId="0" borderId="7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45" xfId="0" applyFont="1" applyBorder="1" applyAlignment="1">
      <alignment horizontal="center"/>
    </xf>
    <xf numFmtId="0" fontId="4" fillId="0" borderId="64" xfId="0" applyFont="1" applyBorder="1" applyAlignment="1">
      <alignment horizontal="left"/>
    </xf>
    <xf numFmtId="0" fontId="4" fillId="0" borderId="64" xfId="0" applyFont="1" applyBorder="1" applyAlignment="1">
      <alignment horizontal="left" wrapText="1"/>
    </xf>
    <xf numFmtId="0" fontId="4" fillId="0" borderId="76" xfId="0" applyFont="1" applyBorder="1" applyAlignment="1">
      <alignment horizontal="left" wrapText="1"/>
    </xf>
    <xf numFmtId="0" fontId="38" fillId="0" borderId="11" xfId="0" applyFont="1" applyBorder="1"/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29" fillId="0" borderId="47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8" fillId="0" borderId="10" xfId="0" applyFont="1" applyBorder="1" applyAlignment="1">
      <alignment horizontal="left" wrapText="1"/>
    </xf>
    <xf numFmtId="0" fontId="28" fillId="0" borderId="79" xfId="0" applyFont="1" applyBorder="1" applyAlignment="1">
      <alignment horizontal="left" wrapText="1"/>
    </xf>
    <xf numFmtId="0" fontId="28" fillId="0" borderId="50" xfId="0" applyFont="1" applyBorder="1" applyAlignment="1">
      <alignment wrapText="1"/>
    </xf>
    <xf numFmtId="0" fontId="44" fillId="0" borderId="76" xfId="0" applyFont="1" applyBorder="1" applyAlignment="1">
      <alignment horizontal="left" wrapText="1"/>
    </xf>
    <xf numFmtId="0" fontId="37" fillId="0" borderId="64" xfId="0" applyFont="1" applyBorder="1" applyAlignment="1">
      <alignment horizontal="left" wrapText="1"/>
    </xf>
    <xf numFmtId="0" fontId="3" fillId="0" borderId="76" xfId="0" applyFont="1" applyBorder="1" applyAlignment="1">
      <alignment horizontal="left" wrapText="1"/>
    </xf>
    <xf numFmtId="0" fontId="3" fillId="0" borderId="64" xfId="0" applyFont="1" applyBorder="1" applyAlignment="1">
      <alignment horizontal="left" wrapText="1"/>
    </xf>
    <xf numFmtId="0" fontId="4" fillId="0" borderId="73" xfId="0" applyFont="1" applyBorder="1" applyAlignment="1">
      <alignment horizontal="left"/>
    </xf>
    <xf numFmtId="0" fontId="4" fillId="0" borderId="66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7" fillId="0" borderId="15" xfId="0" applyFont="1" applyBorder="1" applyAlignment="1">
      <alignment horizontal="center" wrapText="1"/>
    </xf>
    <xf numFmtId="0" fontId="0" fillId="0" borderId="49" xfId="0" applyFont="1" applyBorder="1"/>
    <xf numFmtId="0" fontId="57" fillId="0" borderId="13" xfId="0" applyFont="1" applyBorder="1" applyAlignment="1">
      <alignment horizontal="left"/>
    </xf>
    <xf numFmtId="0" fontId="57" fillId="0" borderId="11" xfId="0" applyFont="1" applyBorder="1" applyAlignment="1">
      <alignment horizontal="left"/>
    </xf>
    <xf numFmtId="0" fontId="28" fillId="0" borderId="10" xfId="0" applyFont="1" applyBorder="1"/>
    <xf numFmtId="0" fontId="28" fillId="0" borderId="64" xfId="0" applyFont="1" applyBorder="1" applyAlignment="1">
      <alignment wrapText="1"/>
    </xf>
    <xf numFmtId="0" fontId="57" fillId="0" borderId="78" xfId="0" applyFont="1" applyBorder="1" applyAlignment="1">
      <alignment horizontal="left"/>
    </xf>
    <xf numFmtId="0" fontId="4" fillId="0" borderId="1" xfId="0" applyFont="1" applyBorder="1"/>
    <xf numFmtId="0" fontId="4" fillId="0" borderId="76" xfId="0" applyFont="1" applyBorder="1" applyAlignment="1">
      <alignment horizontal="center" wrapText="1"/>
    </xf>
    <xf numFmtId="0" fontId="4" fillId="0" borderId="77" xfId="0" applyFont="1" applyBorder="1"/>
    <xf numFmtId="0" fontId="4" fillId="0" borderId="29" xfId="0" applyFont="1" applyBorder="1"/>
    <xf numFmtId="0" fontId="57" fillId="0" borderId="64" xfId="0" applyFont="1" applyBorder="1" applyAlignment="1">
      <alignment horizontal="left"/>
    </xf>
    <xf numFmtId="0" fontId="57" fillId="0" borderId="11" xfId="0" applyFont="1" applyBorder="1" applyAlignment="1">
      <alignment horizontal="left" wrapText="1"/>
    </xf>
    <xf numFmtId="0" fontId="16" fillId="0" borderId="5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1" xfId="0" applyFont="1" applyBorder="1"/>
    <xf numFmtId="0" fontId="27" fillId="0" borderId="62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3" fillId="0" borderId="79" xfId="0" applyFont="1" applyBorder="1" applyAlignment="1">
      <alignment horizontal="center" wrapText="1"/>
    </xf>
    <xf numFmtId="0" fontId="3" fillId="0" borderId="66" xfId="0" applyFont="1" applyBorder="1" applyAlignment="1">
      <alignment horizontal="center" wrapText="1"/>
    </xf>
    <xf numFmtId="0" fontId="12" fillId="0" borderId="11" xfId="0" applyFont="1" applyBorder="1" applyAlignment="1">
      <alignment horizontal="left" wrapText="1"/>
    </xf>
    <xf numFmtId="0" fontId="12" fillId="0" borderId="6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2" fillId="0" borderId="77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4" fillId="0" borderId="14" xfId="0" applyFont="1" applyBorder="1" applyAlignment="1">
      <alignment horizontal="center" wrapText="1"/>
    </xf>
    <xf numFmtId="0" fontId="55" fillId="0" borderId="5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7" fillId="0" borderId="50" xfId="0" applyFont="1" applyBorder="1" applyAlignment="1">
      <alignment horizontal="left"/>
    </xf>
    <xf numFmtId="0" fontId="0" fillId="0" borderId="79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44" fillId="0" borderId="79" xfId="0" applyFont="1" applyBorder="1" applyAlignment="1">
      <alignment horizontal="left" wrapText="1"/>
    </xf>
    <xf numFmtId="0" fontId="14" fillId="0" borderId="12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2" fillId="0" borderId="66" xfId="0" applyFont="1" applyBorder="1" applyAlignment="1">
      <alignment horizontal="left"/>
    </xf>
    <xf numFmtId="0" fontId="16" fillId="0" borderId="33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0" fontId="61" fillId="0" borderId="45" xfId="0" applyFont="1" applyBorder="1" applyAlignment="1">
      <alignment horizontal="left"/>
    </xf>
    <xf numFmtId="0" fontId="28" fillId="0" borderId="0" xfId="0" applyFont="1"/>
    <xf numFmtId="0" fontId="38" fillId="0" borderId="77" xfId="0" applyFont="1" applyBorder="1" applyAlignment="1">
      <alignment horizontal="left" wrapText="1"/>
    </xf>
    <xf numFmtId="0" fontId="25" fillId="0" borderId="0" xfId="0" applyFont="1" applyBorder="1" applyAlignment="1">
      <alignment horizontal="center"/>
    </xf>
    <xf numFmtId="0" fontId="20" fillId="0" borderId="0" xfId="0" applyFont="1" applyBorder="1"/>
    <xf numFmtId="0" fontId="51" fillId="0" borderId="0" xfId="0" applyFont="1" applyBorder="1"/>
    <xf numFmtId="0" fontId="39" fillId="0" borderId="0" xfId="0" applyFont="1" applyBorder="1"/>
    <xf numFmtId="0" fontId="46" fillId="0" borderId="11" xfId="0" applyFont="1" applyBorder="1" applyAlignment="1">
      <alignment horizontal="left"/>
    </xf>
    <xf numFmtId="0" fontId="38" fillId="0" borderId="79" xfId="0" applyFont="1" applyBorder="1" applyAlignment="1">
      <alignment horizontal="left" wrapText="1"/>
    </xf>
    <xf numFmtId="0" fontId="53" fillId="0" borderId="78" xfId="0" applyFont="1" applyBorder="1" applyAlignment="1">
      <alignment horizontal="left"/>
    </xf>
    <xf numFmtId="0" fontId="64" fillId="0" borderId="0" xfId="0" applyFont="1" applyFill="1"/>
    <xf numFmtId="14" fontId="8" fillId="0" borderId="0" xfId="0" applyNumberFormat="1" applyFont="1" applyBorder="1"/>
    <xf numFmtId="0" fontId="27" fillId="0" borderId="61" xfId="0" applyFont="1" applyBorder="1" applyAlignment="1">
      <alignment horizontal="center"/>
    </xf>
    <xf numFmtId="0" fontId="39" fillId="0" borderId="61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39" fillId="0" borderId="70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0" fillId="0" borderId="24" xfId="0" applyFont="1" applyBorder="1"/>
    <xf numFmtId="0" fontId="25" fillId="0" borderId="24" xfId="0" applyFont="1" applyBorder="1"/>
    <xf numFmtId="0" fontId="2" fillId="0" borderId="10" xfId="0" applyFont="1" applyBorder="1" applyAlignment="1">
      <alignment horizontal="left" wrapText="1"/>
    </xf>
    <xf numFmtId="0" fontId="38" fillId="0" borderId="79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4" fillId="0" borderId="17" xfId="0" applyFont="1" applyBorder="1"/>
    <xf numFmtId="0" fontId="4" fillId="0" borderId="47" xfId="0" applyFont="1" applyBorder="1"/>
    <xf numFmtId="0" fontId="4" fillId="0" borderId="11" xfId="0" applyFont="1" applyBorder="1"/>
    <xf numFmtId="0" fontId="0" fillId="0" borderId="14" xfId="0" applyFont="1" applyBorder="1"/>
    <xf numFmtId="0" fontId="0" fillId="0" borderId="10" xfId="0" applyFont="1" applyBorder="1"/>
    <xf numFmtId="0" fontId="0" fillId="0" borderId="76" xfId="0" applyFont="1" applyBorder="1" applyAlignment="1">
      <alignment horizontal="center" wrapText="1"/>
    </xf>
    <xf numFmtId="0" fontId="38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16" fillId="0" borderId="61" xfId="0" applyFont="1" applyBorder="1" applyAlignment="1">
      <alignment horizontal="center"/>
    </xf>
    <xf numFmtId="0" fontId="16" fillId="0" borderId="79" xfId="0" applyFont="1" applyBorder="1"/>
    <xf numFmtId="0" fontId="0" fillId="0" borderId="3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9" xfId="0" applyFont="1" applyBorder="1"/>
    <xf numFmtId="0" fontId="0" fillId="0" borderId="6" xfId="0" applyFont="1" applyBorder="1"/>
    <xf numFmtId="0" fontId="0" fillId="0" borderId="23" xfId="0" applyFont="1" applyBorder="1"/>
    <xf numFmtId="0" fontId="0" fillId="0" borderId="42" xfId="0" applyFont="1" applyBorder="1" applyAlignment="1">
      <alignment horizontal="center"/>
    </xf>
    <xf numFmtId="0" fontId="0" fillId="0" borderId="50" xfId="0" applyFont="1" applyBorder="1" applyAlignment="1">
      <alignment wrapText="1"/>
    </xf>
    <xf numFmtId="0" fontId="0" fillId="0" borderId="66" xfId="0" applyFont="1" applyBorder="1" applyAlignment="1">
      <alignment wrapText="1"/>
    </xf>
    <xf numFmtId="0" fontId="0" fillId="0" borderId="62" xfId="0" applyFont="1" applyBorder="1"/>
    <xf numFmtId="0" fontId="0" fillId="0" borderId="2" xfId="0" applyFont="1" applyBorder="1"/>
    <xf numFmtId="0" fontId="0" fillId="0" borderId="37" xfId="0" applyFont="1" applyBorder="1"/>
    <xf numFmtId="0" fontId="0" fillId="0" borderId="2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8" fillId="0" borderId="64" xfId="0" applyFont="1" applyBorder="1" applyAlignment="1">
      <alignment horizontal="left" wrapText="1"/>
    </xf>
    <xf numFmtId="3" fontId="4" fillId="0" borderId="51" xfId="0" applyNumberFormat="1" applyFont="1" applyBorder="1" applyAlignment="1">
      <alignment horizontal="center"/>
    </xf>
    <xf numFmtId="0" fontId="12" fillId="0" borderId="64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4" fillId="0" borderId="39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27" fillId="0" borderId="55" xfId="0" applyFont="1" applyBorder="1" applyAlignment="1">
      <alignment horizontal="center"/>
    </xf>
    <xf numFmtId="0" fontId="39" fillId="0" borderId="73" xfId="0" applyFont="1" applyBorder="1" applyAlignment="1">
      <alignment horizontal="center" wrapText="1"/>
    </xf>
    <xf numFmtId="0" fontId="0" fillId="0" borderId="12" xfId="0" applyBorder="1"/>
    <xf numFmtId="0" fontId="39" fillId="0" borderId="66" xfId="0" applyFont="1" applyBorder="1" applyAlignment="1">
      <alignment horizontal="center" wrapText="1"/>
    </xf>
    <xf numFmtId="0" fontId="56" fillId="0" borderId="50" xfId="0" applyFont="1" applyBorder="1" applyAlignment="1">
      <alignment horizontal="left"/>
    </xf>
    <xf numFmtId="0" fontId="56" fillId="0" borderId="76" xfId="0" applyFont="1" applyBorder="1" applyAlignment="1">
      <alignment horizontal="left"/>
    </xf>
    <xf numFmtId="0" fontId="56" fillId="0" borderId="76" xfId="0" applyFont="1" applyBorder="1" applyAlignment="1">
      <alignment horizontal="left" wrapText="1"/>
    </xf>
    <xf numFmtId="0" fontId="56" fillId="0" borderId="70" xfId="0" applyFont="1" applyBorder="1" applyAlignment="1">
      <alignment horizontal="center" wrapText="1"/>
    </xf>
    <xf numFmtId="0" fontId="56" fillId="0" borderId="35" xfId="0" applyFont="1" applyBorder="1" applyAlignment="1">
      <alignment horizontal="center" wrapText="1"/>
    </xf>
    <xf numFmtId="0" fontId="56" fillId="0" borderId="25" xfId="0" applyFont="1" applyBorder="1" applyAlignment="1">
      <alignment horizontal="center" wrapText="1"/>
    </xf>
    <xf numFmtId="0" fontId="56" fillId="0" borderId="26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76" xfId="0" applyFont="1" applyBorder="1" applyAlignment="1">
      <alignment horizontal="center"/>
    </xf>
    <xf numFmtId="0" fontId="56" fillId="0" borderId="50" xfId="0" applyFont="1" applyBorder="1" applyAlignment="1">
      <alignment horizontal="center"/>
    </xf>
    <xf numFmtId="0" fontId="56" fillId="0" borderId="39" xfId="0" applyFont="1" applyBorder="1" applyAlignment="1">
      <alignment horizontal="center"/>
    </xf>
    <xf numFmtId="0" fontId="56" fillId="0" borderId="43" xfId="0" applyFont="1" applyBorder="1" applyAlignment="1">
      <alignment horizontal="center"/>
    </xf>
    <xf numFmtId="0" fontId="56" fillId="0" borderId="47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64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56" fillId="0" borderId="51" xfId="0" applyFont="1" applyBorder="1" applyAlignment="1">
      <alignment horizontal="center"/>
    </xf>
    <xf numFmtId="0" fontId="16" fillId="0" borderId="0" xfId="0" applyFont="1" applyBorder="1"/>
    <xf numFmtId="0" fontId="16" fillId="0" borderId="6" xfId="0" applyFont="1" applyBorder="1"/>
    <xf numFmtId="0" fontId="4" fillId="0" borderId="22" xfId="0" applyFont="1" applyBorder="1" applyAlignment="1">
      <alignment horizontal="center"/>
    </xf>
    <xf numFmtId="0" fontId="38" fillId="0" borderId="0" xfId="0" applyFont="1" applyBorder="1" applyAlignment="1">
      <alignment wrapText="1"/>
    </xf>
    <xf numFmtId="0" fontId="39" fillId="0" borderId="79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46" fillId="0" borderId="51" xfId="0" applyFont="1" applyBorder="1" applyAlignment="1">
      <alignment horizontal="left" wrapText="1"/>
    </xf>
    <xf numFmtId="0" fontId="2" fillId="0" borderId="80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9" fillId="0" borderId="51" xfId="0" applyFont="1" applyBorder="1" applyAlignment="1">
      <alignment horizontal="left" wrapText="1"/>
    </xf>
    <xf numFmtId="0" fontId="0" fillId="0" borderId="64" xfId="0" applyFont="1" applyBorder="1" applyAlignment="1">
      <alignment horizontal="left"/>
    </xf>
    <xf numFmtId="0" fontId="14" fillId="0" borderId="79" xfId="0" applyFont="1" applyBorder="1" applyAlignment="1">
      <alignment horizontal="left" wrapText="1"/>
    </xf>
    <xf numFmtId="0" fontId="55" fillId="0" borderId="10" xfId="0" applyFont="1" applyBorder="1" applyAlignment="1">
      <alignment horizontal="left" wrapText="1"/>
    </xf>
    <xf numFmtId="0" fontId="55" fillId="0" borderId="79" xfId="0" applyFont="1" applyBorder="1" applyAlignment="1">
      <alignment horizontal="left" wrapText="1"/>
    </xf>
    <xf numFmtId="0" fontId="38" fillId="0" borderId="79" xfId="0" applyFont="1" applyBorder="1"/>
    <xf numFmtId="0" fontId="37" fillId="0" borderId="0" xfId="0" applyFont="1" applyBorder="1" applyAlignment="1">
      <alignment horizontal="left"/>
    </xf>
    <xf numFmtId="0" fontId="0" fillId="0" borderId="61" xfId="0" applyFont="1" applyBorder="1" applyAlignment="1">
      <alignment horizontal="center"/>
    </xf>
    <xf numFmtId="0" fontId="0" fillId="0" borderId="26" xfId="0" applyFont="1" applyBorder="1"/>
    <xf numFmtId="0" fontId="0" fillId="0" borderId="27" xfId="0" applyFont="1" applyBorder="1"/>
    <xf numFmtId="0" fontId="4" fillId="0" borderId="38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57" fillId="0" borderId="49" xfId="0" applyFont="1" applyBorder="1" applyAlignment="1">
      <alignment horizontal="left"/>
    </xf>
    <xf numFmtId="0" fontId="12" fillId="0" borderId="29" xfId="0" applyFont="1" applyBorder="1"/>
    <xf numFmtId="0" fontId="31" fillId="0" borderId="64" xfId="0" applyFont="1" applyBorder="1" applyAlignment="1">
      <alignment horizontal="left"/>
    </xf>
    <xf numFmtId="0" fontId="38" fillId="0" borderId="48" xfId="0" applyFont="1" applyBorder="1"/>
    <xf numFmtId="0" fontId="0" fillId="0" borderId="10" xfId="0" applyBorder="1" applyAlignment="1">
      <alignment wrapText="1"/>
    </xf>
    <xf numFmtId="0" fontId="4" fillId="0" borderId="41" xfId="0" applyFont="1" applyBorder="1" applyAlignment="1">
      <alignment horizontal="center"/>
    </xf>
    <xf numFmtId="0" fontId="12" fillId="0" borderId="51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54" fillId="0" borderId="13" xfId="0" applyFont="1" applyBorder="1" applyAlignment="1">
      <alignment horizontal="left"/>
    </xf>
    <xf numFmtId="0" fontId="4" fillId="0" borderId="72" xfId="0" applyFont="1" applyBorder="1"/>
    <xf numFmtId="0" fontId="68" fillId="0" borderId="11" xfId="0" applyFont="1" applyBorder="1" applyAlignment="1">
      <alignment horizontal="left"/>
    </xf>
    <xf numFmtId="0" fontId="16" fillId="0" borderId="9" xfId="0" applyFont="1" applyBorder="1" applyAlignment="1">
      <alignment horizontal="center"/>
    </xf>
    <xf numFmtId="0" fontId="69" fillId="0" borderId="28" xfId="0" applyFont="1" applyBorder="1" applyAlignment="1">
      <alignment horizontal="center"/>
    </xf>
    <xf numFmtId="0" fontId="70" fillId="0" borderId="64" xfId="0" applyFont="1" applyBorder="1" applyAlignment="1">
      <alignment horizontal="left"/>
    </xf>
    <xf numFmtId="0" fontId="69" fillId="0" borderId="1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64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0" fontId="46" fillId="0" borderId="50" xfId="0" applyFont="1" applyBorder="1" applyAlignment="1">
      <alignment horizontal="left" wrapText="1"/>
    </xf>
    <xf numFmtId="0" fontId="2" fillId="0" borderId="56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39" fillId="0" borderId="5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9" fillId="0" borderId="50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2" fillId="0" borderId="79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47" fillId="0" borderId="50" xfId="0" applyFont="1" applyBorder="1"/>
    <xf numFmtId="0" fontId="56" fillId="0" borderId="64" xfId="0" applyFont="1" applyBorder="1" applyAlignment="1">
      <alignment horizontal="left" wrapText="1"/>
    </xf>
    <xf numFmtId="0" fontId="56" fillId="0" borderId="74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16" fillId="0" borderId="74" xfId="0" applyFont="1" applyBorder="1"/>
    <xf numFmtId="0" fontId="16" fillId="0" borderId="60" xfId="0" applyFont="1" applyBorder="1"/>
    <xf numFmtId="0" fontId="16" fillId="0" borderId="57" xfId="0" applyFont="1" applyBorder="1"/>
    <xf numFmtId="0" fontId="16" fillId="0" borderId="58" xfId="0" applyFont="1" applyBorder="1"/>
    <xf numFmtId="0" fontId="27" fillId="0" borderId="60" xfId="0" applyFont="1" applyBorder="1" applyAlignment="1">
      <alignment horizontal="center"/>
    </xf>
    <xf numFmtId="0" fontId="27" fillId="0" borderId="59" xfId="0" applyFont="1" applyBorder="1" applyAlignment="1">
      <alignment horizontal="center"/>
    </xf>
    <xf numFmtId="0" fontId="39" fillId="0" borderId="74" xfId="0" applyFont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0" fontId="39" fillId="0" borderId="50" xfId="0" applyFont="1" applyBorder="1" applyAlignment="1">
      <alignment horizontal="center" wrapText="1"/>
    </xf>
    <xf numFmtId="0" fontId="39" fillId="0" borderId="51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72" fillId="0" borderId="13" xfId="0" applyFont="1" applyBorder="1" applyAlignment="1">
      <alignment horizontal="left" wrapText="1"/>
    </xf>
    <xf numFmtId="0" fontId="9" fillId="0" borderId="5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3" fillId="0" borderId="12" xfId="0" applyFont="1" applyBorder="1" applyAlignment="1">
      <alignment horizontal="center"/>
    </xf>
    <xf numFmtId="0" fontId="73" fillId="0" borderId="16" xfId="0" applyFont="1" applyBorder="1" applyAlignment="1">
      <alignment horizontal="center"/>
    </xf>
    <xf numFmtId="0" fontId="72" fillId="0" borderId="11" xfId="0" applyFont="1" applyBorder="1" applyAlignment="1">
      <alignment horizontal="left" wrapText="1"/>
    </xf>
    <xf numFmtId="0" fontId="73" fillId="0" borderId="52" xfId="0" applyFont="1" applyBorder="1" applyAlignment="1">
      <alignment horizontal="center"/>
    </xf>
    <xf numFmtId="0" fontId="73" fillId="0" borderId="32" xfId="0" applyFont="1" applyBorder="1" applyAlignment="1">
      <alignment horizontal="center"/>
    </xf>
    <xf numFmtId="0" fontId="72" fillId="0" borderId="77" xfId="0" applyFont="1" applyBorder="1" applyAlignment="1">
      <alignment horizontal="left"/>
    </xf>
    <xf numFmtId="0" fontId="9" fillId="0" borderId="73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74" fillId="0" borderId="67" xfId="0" applyFont="1" applyBorder="1" applyAlignment="1">
      <alignment horizontal="center"/>
    </xf>
    <xf numFmtId="0" fontId="74" fillId="0" borderId="34" xfId="0" applyFont="1" applyBorder="1" applyAlignment="1">
      <alignment horizontal="center"/>
    </xf>
    <xf numFmtId="0" fontId="58" fillId="0" borderId="0" xfId="0" applyFont="1" applyBorder="1"/>
    <xf numFmtId="0" fontId="58" fillId="0" borderId="33" xfId="0" applyFont="1" applyBorder="1"/>
    <xf numFmtId="0" fontId="9" fillId="0" borderId="6" xfId="0" applyFont="1" applyBorder="1"/>
    <xf numFmtId="0" fontId="9" fillId="0" borderId="38" xfId="0" applyFont="1" applyBorder="1"/>
    <xf numFmtId="0" fontId="75" fillId="0" borderId="33" xfId="0" applyFont="1" applyBorder="1" applyAlignment="1">
      <alignment horizontal="center"/>
    </xf>
    <xf numFmtId="0" fontId="75" fillId="0" borderId="38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41" fillId="0" borderId="52" xfId="0" applyFont="1" applyBorder="1"/>
    <xf numFmtId="0" fontId="41" fillId="0" borderId="32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73" fillId="0" borderId="33" xfId="0" applyFont="1" applyBorder="1" applyAlignment="1">
      <alignment horizontal="center"/>
    </xf>
    <xf numFmtId="0" fontId="73" fillId="0" borderId="38" xfId="0" applyFont="1" applyBorder="1" applyAlignment="1">
      <alignment horizontal="center"/>
    </xf>
    <xf numFmtId="0" fontId="10" fillId="0" borderId="50" xfId="0" applyFont="1" applyBorder="1" applyAlignment="1">
      <alignment horizontal="left"/>
    </xf>
    <xf numFmtId="0" fontId="10" fillId="0" borderId="50" xfId="0" applyFont="1" applyBorder="1" applyAlignment="1">
      <alignment horizontal="center"/>
    </xf>
    <xf numFmtId="0" fontId="26" fillId="0" borderId="5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77" fillId="0" borderId="79" xfId="0" applyFont="1" applyBorder="1" applyAlignment="1">
      <alignment horizontal="left" wrapText="1"/>
    </xf>
    <xf numFmtId="0" fontId="19" fillId="0" borderId="66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73" fillId="0" borderId="62" xfId="0" applyFont="1" applyBorder="1" applyAlignment="1">
      <alignment horizontal="center"/>
    </xf>
    <xf numFmtId="0" fontId="73" fillId="0" borderId="37" xfId="0" applyFont="1" applyBorder="1" applyAlignment="1">
      <alignment horizontal="center"/>
    </xf>
    <xf numFmtId="0" fontId="78" fillId="0" borderId="64" xfId="0" applyFont="1" applyBorder="1" applyAlignment="1">
      <alignment horizontal="left" wrapText="1"/>
    </xf>
    <xf numFmtId="0" fontId="83" fillId="0" borderId="0" xfId="0" applyFont="1" applyBorder="1" applyAlignment="1">
      <alignment horizontal="center"/>
    </xf>
    <xf numFmtId="0" fontId="83" fillId="0" borderId="33" xfId="0" applyFont="1" applyBorder="1" applyAlignment="1">
      <alignment horizontal="center"/>
    </xf>
    <xf numFmtId="0" fontId="83" fillId="0" borderId="6" xfId="0" applyFont="1" applyBorder="1" applyAlignment="1">
      <alignment horizontal="center"/>
    </xf>
    <xf numFmtId="0" fontId="83" fillId="0" borderId="38" xfId="0" applyFont="1" applyBorder="1" applyAlignment="1">
      <alignment horizontal="center"/>
    </xf>
    <xf numFmtId="0" fontId="84" fillId="0" borderId="33" xfId="0" applyFont="1" applyBorder="1" applyAlignment="1">
      <alignment horizontal="center"/>
    </xf>
    <xf numFmtId="0" fontId="84" fillId="0" borderId="37" xfId="0" applyFont="1" applyBorder="1" applyAlignment="1">
      <alignment horizontal="center"/>
    </xf>
    <xf numFmtId="0" fontId="85" fillId="0" borderId="11" xfId="0" applyFont="1" applyBorder="1" applyAlignment="1">
      <alignment horizontal="left"/>
    </xf>
    <xf numFmtId="0" fontId="85" fillId="0" borderId="51" xfId="0" applyFont="1" applyBorder="1" applyAlignment="1">
      <alignment horizontal="center"/>
    </xf>
    <xf numFmtId="0" fontId="83" fillId="0" borderId="12" xfId="0" applyFont="1" applyBorder="1" applyAlignment="1">
      <alignment horizontal="center"/>
    </xf>
    <xf numFmtId="0" fontId="83" fillId="0" borderId="44" xfId="0" applyFont="1" applyBorder="1" applyAlignment="1">
      <alignment horizontal="center"/>
    </xf>
    <xf numFmtId="0" fontId="83" fillId="0" borderId="16" xfId="0" applyFont="1" applyBorder="1" applyAlignment="1">
      <alignment horizontal="center"/>
    </xf>
    <xf numFmtId="0" fontId="84" fillId="0" borderId="12" xfId="0" applyFont="1" applyBorder="1" applyAlignment="1">
      <alignment horizontal="center"/>
    </xf>
    <xf numFmtId="0" fontId="84" fillId="0" borderId="32" xfId="0" applyFont="1" applyBorder="1" applyAlignment="1">
      <alignment horizontal="center"/>
    </xf>
    <xf numFmtId="0" fontId="79" fillId="0" borderId="59" xfId="0" applyFont="1" applyBorder="1" applyAlignment="1">
      <alignment horizontal="center"/>
    </xf>
    <xf numFmtId="0" fontId="87" fillId="0" borderId="60" xfId="0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0" fontId="69" fillId="0" borderId="0" xfId="0" applyFont="1" applyBorder="1" applyAlignment="1">
      <alignment horizontal="left"/>
    </xf>
    <xf numFmtId="0" fontId="88" fillId="0" borderId="11" xfId="0" applyFont="1" applyBorder="1" applyAlignment="1">
      <alignment horizontal="center"/>
    </xf>
    <xf numFmtId="0" fontId="30" fillId="0" borderId="59" xfId="0" applyFont="1" applyBorder="1" applyAlignment="1">
      <alignment horizontal="center"/>
    </xf>
    <xf numFmtId="0" fontId="50" fillId="0" borderId="51" xfId="0" applyFont="1" applyBorder="1" applyAlignment="1">
      <alignment wrapText="1"/>
    </xf>
    <xf numFmtId="0" fontId="35" fillId="0" borderId="67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39" fillId="0" borderId="78" xfId="0" applyFont="1" applyBorder="1"/>
    <xf numFmtId="0" fontId="4" fillId="0" borderId="18" xfId="0" applyFont="1" applyBorder="1"/>
    <xf numFmtId="0" fontId="3" fillId="0" borderId="7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79" xfId="0" applyFont="1" applyBorder="1"/>
    <xf numFmtId="0" fontId="3" fillId="0" borderId="26" xfId="0" applyFont="1" applyBorder="1" applyAlignment="1">
      <alignment horizontal="center"/>
    </xf>
    <xf numFmtId="0" fontId="63" fillId="0" borderId="5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39" xfId="0" applyFont="1" applyBorder="1" applyAlignment="1">
      <alignment horizontal="center"/>
    </xf>
    <xf numFmtId="0" fontId="63" fillId="0" borderId="43" xfId="0" applyFont="1" applyBorder="1" applyAlignment="1">
      <alignment horizontal="center"/>
    </xf>
    <xf numFmtId="0" fontId="63" fillId="0" borderId="4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7" fillId="0" borderId="76" xfId="0" applyFont="1" applyBorder="1" applyAlignment="1">
      <alignment horizontal="left" wrapText="1"/>
    </xf>
    <xf numFmtId="0" fontId="3" fillId="0" borderId="56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left" wrapText="1"/>
    </xf>
    <xf numFmtId="0" fontId="3" fillId="0" borderId="80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63" fillId="0" borderId="73" xfId="0" applyFont="1" applyBorder="1" applyAlignment="1">
      <alignment horizontal="center"/>
    </xf>
    <xf numFmtId="0" fontId="63" fillId="0" borderId="64" xfId="0" applyFont="1" applyBorder="1" applyAlignment="1">
      <alignment horizontal="center"/>
    </xf>
    <xf numFmtId="0" fontId="63" fillId="0" borderId="67" xfId="0" applyFont="1" applyBorder="1" applyAlignment="1">
      <alignment horizontal="center"/>
    </xf>
    <xf numFmtId="0" fontId="63" fillId="0" borderId="5" xfId="0" applyFont="1" applyBorder="1" applyAlignment="1">
      <alignment horizontal="center"/>
    </xf>
    <xf numFmtId="0" fontId="63" fillId="0" borderId="34" xfId="0" applyFont="1" applyBorder="1" applyAlignment="1">
      <alignment horizontal="center"/>
    </xf>
    <xf numFmtId="0" fontId="63" fillId="0" borderId="66" xfId="0" applyFont="1" applyBorder="1" applyAlignment="1">
      <alignment horizontal="left"/>
    </xf>
    <xf numFmtId="0" fontId="63" fillId="0" borderId="79" xfId="0" applyFont="1" applyBorder="1" applyAlignment="1">
      <alignment horizontal="left"/>
    </xf>
    <xf numFmtId="0" fontId="63" fillId="0" borderId="77" xfId="0" applyFont="1" applyBorder="1" applyAlignment="1">
      <alignment horizontal="left"/>
    </xf>
    <xf numFmtId="0" fontId="63" fillId="0" borderId="71" xfId="0" applyFont="1" applyBorder="1" applyAlignment="1">
      <alignment horizontal="center"/>
    </xf>
    <xf numFmtId="0" fontId="63" fillId="0" borderId="36" xfId="0" applyFont="1" applyBorder="1" applyAlignment="1">
      <alignment horizontal="center"/>
    </xf>
    <xf numFmtId="0" fontId="63" fillId="0" borderId="1" xfId="0" applyFont="1" applyBorder="1" applyAlignment="1">
      <alignment horizontal="center"/>
    </xf>
    <xf numFmtId="0" fontId="63" fillId="0" borderId="4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27" fillId="0" borderId="79" xfId="0" applyFont="1" applyBorder="1" applyAlignment="1">
      <alignment horizontal="right" wrapText="1"/>
    </xf>
    <xf numFmtId="0" fontId="3" fillId="0" borderId="7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63" fillId="0" borderId="10" xfId="0" applyFont="1" applyBorder="1" applyAlignment="1">
      <alignment horizontal="left" wrapText="1"/>
    </xf>
    <xf numFmtId="0" fontId="4" fillId="0" borderId="61" xfId="0" applyFont="1" applyBorder="1"/>
    <xf numFmtId="0" fontId="4" fillId="0" borderId="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90" fillId="0" borderId="10" xfId="0" applyFont="1" applyBorder="1"/>
    <xf numFmtId="0" fontId="14" fillId="0" borderId="56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2" fillId="0" borderId="11" xfId="0" applyFont="1" applyBorder="1"/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2" fillId="0" borderId="64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5" xfId="0" applyFont="1" applyBorder="1" applyAlignment="1">
      <alignment horizontal="left"/>
    </xf>
    <xf numFmtId="0" fontId="4" fillId="0" borderId="75" xfId="0" applyFont="1" applyBorder="1" applyAlignment="1">
      <alignment horizontal="left"/>
    </xf>
    <xf numFmtId="0" fontId="38" fillId="0" borderId="10" xfId="0" applyFont="1" applyBorder="1"/>
    <xf numFmtId="0" fontId="38" fillId="0" borderId="77" xfId="0" applyFont="1" applyBorder="1"/>
    <xf numFmtId="0" fontId="38" fillId="0" borderId="78" xfId="0" applyFont="1" applyBorder="1"/>
    <xf numFmtId="0" fontId="91" fillId="0" borderId="0" xfId="0" applyFont="1" applyBorder="1" applyAlignment="1">
      <alignment horizontal="center"/>
    </xf>
    <xf numFmtId="0" fontId="38" fillId="0" borderId="66" xfId="0" applyFont="1" applyBorder="1" applyAlignment="1">
      <alignment horizontal="center"/>
    </xf>
    <xf numFmtId="0" fontId="0" fillId="0" borderId="20" xfId="0" applyFont="1" applyBorder="1"/>
    <xf numFmtId="0" fontId="13" fillId="0" borderId="11" xfId="0" applyFont="1" applyBorder="1" applyAlignment="1">
      <alignment horizontal="left"/>
    </xf>
    <xf numFmtId="0" fontId="36" fillId="0" borderId="24" xfId="0" applyFont="1" applyBorder="1" applyAlignment="1">
      <alignment horizontal="center" vertical="top" wrapText="1"/>
    </xf>
    <xf numFmtId="0" fontId="18" fillId="0" borderId="74" xfId="0" applyFont="1" applyBorder="1" applyAlignment="1">
      <alignment horizontal="center"/>
    </xf>
    <xf numFmtId="0" fontId="24" fillId="0" borderId="74" xfId="0" applyFont="1" applyBorder="1" applyAlignment="1">
      <alignment horizontal="left"/>
    </xf>
    <xf numFmtId="0" fontId="0" fillId="0" borderId="0" xfId="0" applyFill="1" applyBorder="1"/>
    <xf numFmtId="0" fontId="9" fillId="0" borderId="0" xfId="0" applyFont="1" applyFill="1" applyBorder="1" applyAlignment="1"/>
    <xf numFmtId="0" fontId="51" fillId="0" borderId="65" xfId="0" applyFont="1" applyBorder="1"/>
    <xf numFmtId="0" fontId="20" fillId="0" borderId="6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66" fillId="0" borderId="50" xfId="0" applyFont="1" applyBorder="1"/>
    <xf numFmtId="0" fontId="67" fillId="0" borderId="50" xfId="0" applyFont="1" applyBorder="1"/>
    <xf numFmtId="0" fontId="62" fillId="0" borderId="50" xfId="0" applyFont="1" applyBorder="1"/>
    <xf numFmtId="0" fontId="2" fillId="0" borderId="6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7" fillId="0" borderId="28" xfId="0" applyFont="1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39" fillId="0" borderId="74" xfId="0" applyFont="1" applyBorder="1" applyAlignment="1">
      <alignment horizontal="left"/>
    </xf>
    <xf numFmtId="0" fontId="2" fillId="0" borderId="65" xfId="0" applyFont="1" applyBorder="1" applyAlignment="1">
      <alignment horizontal="center"/>
    </xf>
    <xf numFmtId="0" fontId="2" fillId="0" borderId="69" xfId="0" applyFont="1" applyBorder="1"/>
    <xf numFmtId="0" fontId="92" fillId="0" borderId="0" xfId="0" applyFont="1" applyBorder="1" applyAlignment="1">
      <alignment horizontal="center"/>
    </xf>
    <xf numFmtId="0" fontId="20" fillId="0" borderId="70" xfId="0" applyFont="1" applyBorder="1"/>
    <xf numFmtId="0" fontId="24" fillId="0" borderId="53" xfId="0" applyFont="1" applyBorder="1" applyAlignment="1">
      <alignment horizontal="left"/>
    </xf>
    <xf numFmtId="0" fontId="20" fillId="0" borderId="27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93" fillId="0" borderId="18" xfId="0" applyFont="1" applyBorder="1" applyAlignment="1">
      <alignment horizontal="left"/>
    </xf>
    <xf numFmtId="0" fontId="94" fillId="0" borderId="52" xfId="0" applyFont="1" applyBorder="1" applyAlignment="1">
      <alignment horizontal="center"/>
    </xf>
    <xf numFmtId="0" fontId="94" fillId="0" borderId="32" xfId="0" applyFont="1" applyBorder="1" applyAlignment="1">
      <alignment horizontal="center"/>
    </xf>
    <xf numFmtId="0" fontId="24" fillId="0" borderId="76" xfId="0" applyFont="1" applyBorder="1" applyAlignment="1">
      <alignment horizontal="left"/>
    </xf>
    <xf numFmtId="0" fontId="25" fillId="0" borderId="14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92" fillId="0" borderId="42" xfId="0" applyFont="1" applyBorder="1" applyAlignment="1">
      <alignment horizontal="center"/>
    </xf>
    <xf numFmtId="0" fontId="20" fillId="0" borderId="76" xfId="0" applyFont="1" applyBorder="1"/>
    <xf numFmtId="0" fontId="94" fillId="0" borderId="13" xfId="0" applyFont="1" applyBorder="1"/>
    <xf numFmtId="0" fontId="94" fillId="0" borderId="72" xfId="0" applyFont="1" applyBorder="1"/>
    <xf numFmtId="0" fontId="20" fillId="0" borderId="76" xfId="0" applyFont="1" applyBorder="1" applyAlignment="1">
      <alignment horizontal="center"/>
    </xf>
    <xf numFmtId="0" fontId="20" fillId="0" borderId="77" xfId="0" applyFont="1" applyBorder="1" applyAlignment="1">
      <alignment horizontal="center"/>
    </xf>
    <xf numFmtId="0" fontId="94" fillId="0" borderId="13" xfId="0" applyFont="1" applyBorder="1" applyAlignment="1">
      <alignment horizontal="center"/>
    </xf>
    <xf numFmtId="0" fontId="95" fillId="0" borderId="0" xfId="0" applyFont="1" applyBorder="1"/>
    <xf numFmtId="0" fontId="92" fillId="0" borderId="0" xfId="0" applyFont="1" applyBorder="1"/>
    <xf numFmtId="0" fontId="72" fillId="0" borderId="78" xfId="0" applyFont="1" applyBorder="1" applyAlignment="1">
      <alignment horizontal="left"/>
    </xf>
    <xf numFmtId="0" fontId="3" fillId="0" borderId="18" xfId="0" applyFont="1" applyBorder="1" applyAlignment="1">
      <alignment vertical="top" wrapText="1"/>
    </xf>
    <xf numFmtId="0" fontId="0" fillId="0" borderId="10" xfId="0" applyFill="1" applyBorder="1"/>
    <xf numFmtId="0" fontId="0" fillId="0" borderId="27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44" fillId="0" borderId="70" xfId="0" applyFont="1" applyFill="1" applyBorder="1" applyAlignment="1">
      <alignment horizontal="left"/>
    </xf>
    <xf numFmtId="0" fontId="35" fillId="2" borderId="62" xfId="0" applyFont="1" applyFill="1" applyBorder="1" applyAlignment="1">
      <alignment horizontal="center" vertical="top" wrapText="1"/>
    </xf>
    <xf numFmtId="0" fontId="35" fillId="2" borderId="37" xfId="0" applyFont="1" applyFill="1" applyBorder="1" applyAlignment="1">
      <alignment horizontal="center" vertical="top" wrapText="1"/>
    </xf>
    <xf numFmtId="0" fontId="89" fillId="2" borderId="78" xfId="0" applyFont="1" applyFill="1" applyBorder="1" applyAlignment="1">
      <alignment horizontal="left"/>
    </xf>
    <xf numFmtId="0" fontId="2" fillId="2" borderId="61" xfId="0" applyFont="1" applyFill="1" applyBorder="1" applyAlignment="1">
      <alignment horizontal="center" vertical="top" wrapText="1"/>
    </xf>
    <xf numFmtId="0" fontId="2" fillId="2" borderId="79" xfId="0" applyFont="1" applyFill="1" applyBorder="1" applyAlignment="1">
      <alignment horizontal="center" vertical="top" wrapText="1"/>
    </xf>
    <xf numFmtId="0" fontId="35" fillId="2" borderId="67" xfId="0" applyFont="1" applyFill="1" applyBorder="1" applyAlignment="1">
      <alignment horizontal="center" vertical="top" wrapText="1"/>
    </xf>
    <xf numFmtId="0" fontId="35" fillId="2" borderId="34" xfId="0" applyFont="1" applyFill="1" applyBorder="1" applyAlignment="1">
      <alignment horizontal="center" vertical="top" wrapText="1"/>
    </xf>
    <xf numFmtId="0" fontId="2" fillId="2" borderId="55" xfId="0" applyFont="1" applyFill="1" applyBorder="1" applyAlignment="1">
      <alignment horizontal="center" vertical="top" wrapText="1"/>
    </xf>
    <xf numFmtId="0" fontId="2" fillId="2" borderId="78" xfId="0" applyFont="1" applyFill="1" applyBorder="1" applyAlignment="1">
      <alignment horizontal="center" vertical="top" wrapText="1"/>
    </xf>
    <xf numFmtId="0" fontId="0" fillId="2" borderId="76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29" fillId="0" borderId="77" xfId="0" applyFont="1" applyBorder="1" applyAlignment="1">
      <alignment horizontal="center"/>
    </xf>
    <xf numFmtId="0" fontId="29" fillId="0" borderId="53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71" xfId="0" applyFont="1" applyBorder="1" applyAlignment="1">
      <alignment horizontal="center"/>
    </xf>
    <xf numFmtId="0" fontId="29" fillId="0" borderId="77" xfId="0" applyFont="1" applyBorder="1"/>
    <xf numFmtId="0" fontId="29" fillId="0" borderId="7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97" fillId="0" borderId="11" xfId="0" applyFont="1" applyBorder="1" applyAlignment="1">
      <alignment horizontal="center" vertical="top" wrapText="1"/>
    </xf>
    <xf numFmtId="0" fontId="97" fillId="0" borderId="80" xfId="0" applyFont="1" applyBorder="1" applyAlignment="1">
      <alignment horizontal="center" vertical="top" wrapText="1"/>
    </xf>
    <xf numFmtId="0" fontId="29" fillId="0" borderId="44" xfId="0" applyFont="1" applyBorder="1"/>
    <xf numFmtId="0" fontId="29" fillId="0" borderId="20" xfId="0" applyFont="1" applyBorder="1" applyAlignment="1">
      <alignment horizontal="center"/>
    </xf>
    <xf numFmtId="0" fontId="24" fillId="0" borderId="69" xfId="0" applyFont="1" applyBorder="1" applyAlignment="1">
      <alignment horizontal="left"/>
    </xf>
    <xf numFmtId="0" fontId="25" fillId="0" borderId="74" xfId="0" applyFont="1" applyBorder="1" applyAlignment="1">
      <alignment horizontal="center"/>
    </xf>
    <xf numFmtId="0" fontId="20" fillId="0" borderId="69" xfId="0" applyFont="1" applyBorder="1"/>
    <xf numFmtId="0" fontId="20" fillId="0" borderId="74" xfId="0" applyFont="1" applyBorder="1"/>
    <xf numFmtId="0" fontId="20" fillId="0" borderId="69" xfId="0" applyFont="1" applyBorder="1" applyAlignment="1">
      <alignment horizontal="center"/>
    </xf>
    <xf numFmtId="0" fontId="51" fillId="0" borderId="74" xfId="0" applyFont="1" applyBorder="1"/>
    <xf numFmtId="0" fontId="25" fillId="0" borderId="69" xfId="0" applyFont="1" applyBorder="1"/>
    <xf numFmtId="0" fontId="59" fillId="0" borderId="0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0" fontId="56" fillId="0" borderId="66" xfId="0" applyFont="1" applyBorder="1" applyAlignment="1">
      <alignment horizontal="center"/>
    </xf>
    <xf numFmtId="0" fontId="56" fillId="0" borderId="79" xfId="0" applyFont="1" applyBorder="1" applyAlignment="1">
      <alignment horizontal="center"/>
    </xf>
    <xf numFmtId="0" fontId="56" fillId="0" borderId="79" xfId="0" applyFont="1" applyBorder="1" applyAlignment="1">
      <alignment horizontal="left" wrapText="1"/>
    </xf>
    <xf numFmtId="0" fontId="16" fillId="0" borderId="66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37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89" fillId="2" borderId="73" xfId="0" applyFont="1" applyFill="1" applyBorder="1" applyAlignment="1">
      <alignment horizontal="left"/>
    </xf>
    <xf numFmtId="0" fontId="3" fillId="2" borderId="10" xfId="0" applyFont="1" applyFill="1" applyBorder="1" applyAlignment="1">
      <alignment vertical="top" wrapText="1"/>
    </xf>
    <xf numFmtId="0" fontId="4" fillId="0" borderId="70" xfId="0" applyFont="1" applyFill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14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0" fontId="5" fillId="0" borderId="61" xfId="0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51" xfId="0" applyFont="1" applyBorder="1" applyAlignment="1">
      <alignment horizontal="left"/>
    </xf>
    <xf numFmtId="0" fontId="38" fillId="0" borderId="7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38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4" fillId="0" borderId="71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0" fillId="0" borderId="18" xfId="0" applyFont="1" applyBorder="1"/>
    <xf numFmtId="0" fontId="3" fillId="0" borderId="10" xfId="0" applyFont="1" applyBorder="1" applyAlignment="1">
      <alignment horizontal="left" wrapText="1"/>
    </xf>
    <xf numFmtId="0" fontId="12" fillId="0" borderId="66" xfId="0" applyFont="1" applyBorder="1" applyAlignment="1">
      <alignment horizontal="center"/>
    </xf>
    <xf numFmtId="0" fontId="44" fillId="0" borderId="17" xfId="0" applyFont="1" applyBorder="1" applyAlignment="1">
      <alignment horizontal="left"/>
    </xf>
    <xf numFmtId="0" fontId="28" fillId="0" borderId="61" xfId="0" applyFont="1" applyBorder="1" applyAlignment="1">
      <alignment horizontal="left" wrapText="1"/>
    </xf>
    <xf numFmtId="0" fontId="38" fillId="0" borderId="10" xfId="0" applyFont="1" applyBorder="1" applyAlignment="1">
      <alignment horizontal="center"/>
    </xf>
    <xf numFmtId="0" fontId="0" fillId="0" borderId="7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4" xfId="0" applyFont="1" applyBorder="1" applyAlignment="1">
      <alignment vertical="top" wrapText="1"/>
    </xf>
    <xf numFmtId="0" fontId="97" fillId="0" borderId="76" xfId="0" applyFont="1" applyBorder="1" applyAlignment="1">
      <alignment horizontal="center" vertical="top" wrapText="1"/>
    </xf>
    <xf numFmtId="0" fontId="97" fillId="0" borderId="40" xfId="0" applyFont="1" applyBorder="1" applyAlignment="1">
      <alignment horizontal="center" vertical="top" wrapText="1"/>
    </xf>
    <xf numFmtId="0" fontId="29" fillId="0" borderId="25" xfId="0" applyFont="1" applyBorder="1"/>
    <xf numFmtId="0" fontId="29" fillId="0" borderId="15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28" xfId="0" applyFont="1" applyBorder="1" applyAlignment="1"/>
    <xf numFmtId="0" fontId="38" fillId="0" borderId="18" xfId="0" applyFont="1" applyBorder="1"/>
    <xf numFmtId="0" fontId="2" fillId="0" borderId="1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17" xfId="0" applyFont="1" applyBorder="1" applyAlignment="1"/>
    <xf numFmtId="0" fontId="2" fillId="0" borderId="18" xfId="0" applyFont="1" applyBorder="1" applyAlignment="1"/>
    <xf numFmtId="0" fontId="2" fillId="0" borderId="69" xfId="0" applyFont="1" applyBorder="1" applyAlignment="1"/>
    <xf numFmtId="0" fontId="4" fillId="0" borderId="10" xfId="0" applyFont="1" applyFill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10" fillId="0" borderId="10" xfId="0" applyFont="1" applyBorder="1"/>
    <xf numFmtId="0" fontId="39" fillId="0" borderId="78" xfId="0" applyFont="1" applyBorder="1" applyAlignment="1">
      <alignment horizontal="left" wrapText="1"/>
    </xf>
    <xf numFmtId="0" fontId="3" fillId="0" borderId="49" xfId="0" applyFont="1" applyBorder="1" applyAlignment="1">
      <alignment horizontal="left" wrapText="1"/>
    </xf>
    <xf numFmtId="0" fontId="2" fillId="0" borderId="46" xfId="0" applyFont="1" applyBorder="1" applyAlignment="1">
      <alignment horizontal="left"/>
    </xf>
    <xf numFmtId="0" fontId="3" fillId="2" borderId="8" xfId="0" applyFont="1" applyFill="1" applyBorder="1" applyAlignment="1">
      <alignment horizontal="center" vertical="top" wrapText="1"/>
    </xf>
    <xf numFmtId="0" fontId="3" fillId="2" borderId="76" xfId="0" applyFont="1" applyFill="1" applyBorder="1" applyAlignment="1">
      <alignment horizontal="center" vertical="top" wrapText="1"/>
    </xf>
    <xf numFmtId="0" fontId="3" fillId="2" borderId="79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 vertical="top" wrapText="1"/>
    </xf>
    <xf numFmtId="0" fontId="0" fillId="0" borderId="49" xfId="0" applyFill="1" applyBorder="1" applyAlignment="1">
      <alignment horizontal="center"/>
    </xf>
    <xf numFmtId="0" fontId="4" fillId="0" borderId="49" xfId="0" applyFont="1" applyBorder="1"/>
    <xf numFmtId="0" fontId="2" fillId="2" borderId="17" xfId="0" applyFont="1" applyFill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4" fillId="0" borderId="78" xfId="0" applyFont="1" applyBorder="1" applyAlignment="1"/>
    <xf numFmtId="0" fontId="31" fillId="0" borderId="13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32" fillId="0" borderId="6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0" fillId="0" borderId="47" xfId="0" applyBorder="1"/>
    <xf numFmtId="0" fontId="69" fillId="0" borderId="37" xfId="0" applyFont="1" applyBorder="1" applyAlignment="1">
      <alignment horizontal="center"/>
    </xf>
    <xf numFmtId="0" fontId="70" fillId="0" borderId="79" xfId="0" applyFont="1" applyBorder="1" applyAlignment="1">
      <alignment horizontal="left"/>
    </xf>
    <xf numFmtId="0" fontId="69" fillId="0" borderId="62" xfId="0" applyFont="1" applyBorder="1" applyAlignment="1">
      <alignment horizontal="center"/>
    </xf>
    <xf numFmtId="0" fontId="28" fillId="0" borderId="79" xfId="0" applyFont="1" applyBorder="1" applyAlignment="1">
      <alignment horizontal="left"/>
    </xf>
    <xf numFmtId="0" fontId="9" fillId="0" borderId="63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44" fillId="0" borderId="73" xfId="0" applyFont="1" applyBorder="1"/>
    <xf numFmtId="0" fontId="16" fillId="0" borderId="51" xfId="0" applyFont="1" applyBorder="1" applyAlignment="1">
      <alignment horizontal="left"/>
    </xf>
    <xf numFmtId="0" fontId="4" fillId="0" borderId="7" xfId="0" applyFont="1" applyBorder="1"/>
    <xf numFmtId="0" fontId="38" fillId="0" borderId="20" xfId="0" applyFont="1" applyBorder="1"/>
    <xf numFmtId="0" fontId="12" fillId="0" borderId="13" xfId="0" applyFont="1" applyBorder="1" applyAlignment="1">
      <alignment horizontal="left"/>
    </xf>
    <xf numFmtId="0" fontId="10" fillId="0" borderId="69" xfId="0" applyFont="1" applyBorder="1" applyAlignment="1">
      <alignment horizontal="center"/>
    </xf>
    <xf numFmtId="0" fontId="36" fillId="0" borderId="60" xfId="0" applyFont="1" applyBorder="1" applyAlignment="1">
      <alignment horizontal="center" vertical="top" wrapText="1"/>
    </xf>
    <xf numFmtId="0" fontId="0" fillId="0" borderId="57" xfId="0" applyBorder="1"/>
    <xf numFmtId="0" fontId="29" fillId="0" borderId="45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96" fillId="0" borderId="64" xfId="0" applyFont="1" applyBorder="1" applyAlignment="1">
      <alignment wrapText="1"/>
    </xf>
    <xf numFmtId="0" fontId="96" fillId="0" borderId="24" xfId="0" applyFont="1" applyBorder="1" applyAlignment="1">
      <alignment wrapText="1"/>
    </xf>
    <xf numFmtId="0" fontId="4" fillId="0" borderId="68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99" fillId="0" borderId="24" xfId="0" applyFont="1" applyBorder="1" applyAlignment="1">
      <alignment horizontal="center"/>
    </xf>
    <xf numFmtId="0" fontId="99" fillId="0" borderId="68" xfId="0" applyFont="1" applyBorder="1" applyAlignment="1">
      <alignment horizontal="center"/>
    </xf>
    <xf numFmtId="0" fontId="99" fillId="0" borderId="57" xfId="0" applyFont="1" applyBorder="1" applyAlignment="1">
      <alignment horizontal="center"/>
    </xf>
    <xf numFmtId="0" fontId="99" fillId="0" borderId="58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99" fillId="0" borderId="11" xfId="0" applyFont="1" applyBorder="1" applyAlignment="1">
      <alignment horizontal="left"/>
    </xf>
    <xf numFmtId="0" fontId="99" fillId="0" borderId="69" xfId="0" applyFont="1" applyBorder="1" applyAlignment="1">
      <alignment horizontal="left" wrapText="1"/>
    </xf>
    <xf numFmtId="0" fontId="101" fillId="0" borderId="24" xfId="0" applyFont="1" applyBorder="1" applyAlignment="1">
      <alignment horizontal="center"/>
    </xf>
    <xf numFmtId="0" fontId="100" fillId="0" borderId="24" xfId="0" applyFont="1" applyBorder="1" applyAlignment="1">
      <alignment horizontal="center"/>
    </xf>
    <xf numFmtId="0" fontId="101" fillId="0" borderId="61" xfId="0" applyFont="1" applyBorder="1" applyAlignment="1">
      <alignment horizontal="center" wrapText="1"/>
    </xf>
    <xf numFmtId="0" fontId="100" fillId="0" borderId="17" xfId="0" applyFont="1" applyBorder="1" applyAlignment="1">
      <alignment horizontal="center" wrapText="1"/>
    </xf>
    <xf numFmtId="0" fontId="18" fillId="0" borderId="33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20" fillId="0" borderId="71" xfId="0" applyFont="1" applyBorder="1" applyAlignment="1">
      <alignment horizontal="center"/>
    </xf>
    <xf numFmtId="0" fontId="11" fillId="0" borderId="51" xfId="0" applyFont="1" applyBorder="1"/>
    <xf numFmtId="0" fontId="64" fillId="0" borderId="0" xfId="0" applyFont="1" applyFill="1" applyBorder="1"/>
    <xf numFmtId="0" fontId="46" fillId="0" borderId="14" xfId="0" applyFont="1" applyBorder="1" applyAlignment="1">
      <alignment horizontal="left" wrapText="1"/>
    </xf>
    <xf numFmtId="0" fontId="46" fillId="0" borderId="28" xfId="0" applyFont="1" applyBorder="1" applyAlignment="1">
      <alignment horizontal="left" wrapText="1"/>
    </xf>
    <xf numFmtId="0" fontId="57" fillId="0" borderId="18" xfId="0" applyFont="1" applyBorder="1" applyAlignment="1">
      <alignment horizontal="right" wrapText="1"/>
    </xf>
    <xf numFmtId="0" fontId="2" fillId="0" borderId="30" xfId="0" applyFont="1" applyBorder="1" applyAlignment="1">
      <alignment horizontal="center" wrapText="1"/>
    </xf>
    <xf numFmtId="0" fontId="27" fillId="0" borderId="54" xfId="0" applyFont="1" applyBorder="1" applyAlignment="1">
      <alignment horizontal="center"/>
    </xf>
    <xf numFmtId="0" fontId="39" fillId="0" borderId="54" xfId="0" applyFont="1" applyBorder="1" applyAlignment="1">
      <alignment horizontal="left"/>
    </xf>
    <xf numFmtId="0" fontId="27" fillId="0" borderId="14" xfId="0" applyFont="1" applyBorder="1" applyAlignment="1">
      <alignment horizontal="center"/>
    </xf>
    <xf numFmtId="0" fontId="27" fillId="0" borderId="27" xfId="0" applyFont="1" applyBorder="1" applyAlignment="1">
      <alignment horizontal="center" wrapText="1"/>
    </xf>
    <xf numFmtId="0" fontId="32" fillId="0" borderId="76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10" fillId="0" borderId="69" xfId="0" applyFont="1" applyBorder="1" applyAlignment="1">
      <alignment horizontal="left"/>
    </xf>
    <xf numFmtId="0" fontId="47" fillId="0" borderId="24" xfId="0" applyFont="1" applyBorder="1"/>
    <xf numFmtId="0" fontId="29" fillId="0" borderId="19" xfId="0" applyFont="1" applyBorder="1" applyAlignment="1">
      <alignment horizontal="center"/>
    </xf>
    <xf numFmtId="0" fontId="38" fillId="0" borderId="76" xfId="0" applyFont="1" applyBorder="1" applyAlignment="1">
      <alignment horizontal="left"/>
    </xf>
    <xf numFmtId="0" fontId="38" fillId="0" borderId="13" xfId="0" applyFont="1" applyBorder="1" applyAlignment="1">
      <alignment horizontal="center"/>
    </xf>
    <xf numFmtId="0" fontId="4" fillId="0" borderId="78" xfId="0" applyFont="1" applyBorder="1"/>
    <xf numFmtId="0" fontId="3" fillId="0" borderId="22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40" fillId="0" borderId="59" xfId="0" applyFont="1" applyBorder="1" applyAlignment="1">
      <alignment horizontal="center"/>
    </xf>
    <xf numFmtId="0" fontId="36" fillId="0" borderId="74" xfId="0" applyFont="1" applyBorder="1" applyAlignment="1">
      <alignment horizontal="center" vertical="top" wrapText="1"/>
    </xf>
    <xf numFmtId="0" fontId="36" fillId="0" borderId="69" xfId="0" applyFont="1" applyBorder="1" applyAlignment="1">
      <alignment horizontal="center" vertical="top" wrapText="1"/>
    </xf>
    <xf numFmtId="0" fontId="16" fillId="0" borderId="56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62" fillId="0" borderId="0" xfId="0" applyFont="1" applyBorder="1"/>
    <xf numFmtId="0" fontId="21" fillId="0" borderId="51" xfId="0" applyFont="1" applyBorder="1" applyAlignment="1">
      <alignment wrapText="1"/>
    </xf>
    <xf numFmtId="0" fontId="10" fillId="0" borderId="51" xfId="0" applyFont="1" applyBorder="1"/>
    <xf numFmtId="0" fontId="11" fillId="0" borderId="0" xfId="0" applyFont="1" applyBorder="1"/>
    <xf numFmtId="0" fontId="22" fillId="0" borderId="0" xfId="0" applyFont="1" applyBorder="1"/>
    <xf numFmtId="0" fontId="16" fillId="0" borderId="0" xfId="0" applyFont="1" applyFill="1" applyBorder="1"/>
    <xf numFmtId="0" fontId="4" fillId="0" borderId="69" xfId="0" applyFont="1" applyBorder="1" applyAlignment="1">
      <alignment horizontal="center"/>
    </xf>
    <xf numFmtId="0" fontId="4" fillId="0" borderId="24" xfId="0" applyFont="1" applyBorder="1"/>
    <xf numFmtId="0" fontId="4" fillId="0" borderId="11" xfId="0" applyFont="1" applyFill="1" applyBorder="1" applyAlignment="1">
      <alignment horizontal="center"/>
    </xf>
    <xf numFmtId="0" fontId="93" fillId="0" borderId="0" xfId="0" applyFont="1" applyBorder="1" applyAlignment="1">
      <alignment horizontal="left"/>
    </xf>
    <xf numFmtId="0" fontId="94" fillId="0" borderId="0" xfId="0" applyFont="1" applyBorder="1"/>
    <xf numFmtId="0" fontId="94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2" fillId="0" borderId="0" xfId="0" applyFont="1" applyAlignment="1">
      <alignment wrapText="1"/>
    </xf>
    <xf numFmtId="0" fontId="62" fillId="0" borderId="0" xfId="0" applyFont="1"/>
    <xf numFmtId="0" fontId="1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FFFFCC"/>
      <color rgb="FFF5F3F7"/>
      <color rgb="FF652B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1925411</xdr:colOff>
      <xdr:row>33</xdr:row>
      <xdr:rowOff>0</xdr:rowOff>
    </xdr:from>
    <xdr:to>
      <xdr:col>4</xdr:col>
      <xdr:colOff>1</xdr:colOff>
      <xdr:row>33</xdr:row>
      <xdr:rowOff>13607</xdr:rowOff>
    </xdr:to>
    <xdr:sp macro="" textlink="">
      <xdr:nvSpPr>
        <xdr:cNvPr id="4" name="Левая фигурная скобка 3"/>
        <xdr:cNvSpPr/>
      </xdr:nvSpPr>
      <xdr:spPr>
        <a:xfrm>
          <a:off x="2905125" y="14484804"/>
          <a:ext cx="129269" cy="932089"/>
        </a:xfrm>
        <a:prstGeom prst="lef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ru-RU" sz="1100">
            <a:ln w="38100">
              <a:solidFill>
                <a:srgbClr val="0000FF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2"/>
  <sheetViews>
    <sheetView tabSelected="1" zoomScale="130" zoomScaleNormal="130" zoomScaleSheetLayoutView="110" workbookViewId="0">
      <selection activeCell="O2" sqref="O2"/>
    </sheetView>
  </sheetViews>
  <sheetFormatPr defaultRowHeight="15"/>
  <cols>
    <col min="1" max="1" width="3.85546875" customWidth="1"/>
    <col min="2" max="2" width="5.7109375" customWidth="1"/>
    <col min="3" max="3" width="5.140625" customWidth="1"/>
    <col min="4" max="4" width="30.85546875" customWidth="1"/>
    <col min="5" max="5" width="7.7109375" customWidth="1"/>
    <col min="6" max="6" width="7.28515625" customWidth="1"/>
    <col min="7" max="7" width="8.28515625" customWidth="1"/>
    <col min="8" max="8" width="12.85546875" customWidth="1"/>
    <col min="9" max="9" width="7.7109375" customWidth="1"/>
    <col min="10" max="10" width="6.7109375" customWidth="1"/>
    <col min="11" max="11" width="23.5703125" customWidth="1"/>
    <col min="12" max="12" width="9" customWidth="1"/>
    <col min="13" max="13" width="11.85546875" customWidth="1"/>
    <col min="14" max="15" width="9.140625" customWidth="1"/>
    <col min="16" max="16" width="31.5703125" customWidth="1"/>
    <col min="17" max="17" width="23.85546875" customWidth="1"/>
    <col min="18" max="18" width="21.28515625" customWidth="1"/>
  </cols>
  <sheetData>
    <row r="1" spans="1:16" ht="21.75" thickBot="1">
      <c r="A1" s="1" t="s">
        <v>236</v>
      </c>
      <c r="D1" s="1274"/>
      <c r="E1" s="1273"/>
      <c r="F1" s="1273"/>
      <c r="G1" s="1273"/>
      <c r="H1" s="1273"/>
      <c r="I1" s="32"/>
      <c r="J1" s="33"/>
      <c r="K1" s="712" t="s">
        <v>183</v>
      </c>
      <c r="L1" s="1275" t="s">
        <v>230</v>
      </c>
    </row>
    <row r="2" spans="1:16" ht="45.75" thickBot="1">
      <c r="A2" s="67" t="s">
        <v>14</v>
      </c>
      <c r="B2" s="69" t="s">
        <v>10</v>
      </c>
      <c r="C2" s="69" t="s">
        <v>7</v>
      </c>
      <c r="D2" s="68" t="s">
        <v>127</v>
      </c>
      <c r="E2" s="70" t="s">
        <v>8</v>
      </c>
      <c r="F2" s="71" t="s">
        <v>0</v>
      </c>
      <c r="G2" s="71" t="s">
        <v>1</v>
      </c>
      <c r="H2" s="71" t="s">
        <v>2</v>
      </c>
      <c r="I2" s="1271" t="s">
        <v>12</v>
      </c>
      <c r="J2" s="1272"/>
      <c r="K2" s="147" t="s">
        <v>4</v>
      </c>
      <c r="L2" s="72" t="s">
        <v>13</v>
      </c>
      <c r="M2" s="73"/>
    </row>
    <row r="3" spans="1:16" ht="15.75" thickBot="1">
      <c r="A3" s="74"/>
      <c r="B3" s="76"/>
      <c r="C3" s="76"/>
      <c r="D3" s="75"/>
      <c r="E3" s="77"/>
      <c r="F3" s="78"/>
      <c r="G3" s="78"/>
      <c r="H3" s="78"/>
      <c r="I3" s="291" t="s">
        <v>3</v>
      </c>
      <c r="J3" s="292" t="s">
        <v>9</v>
      </c>
      <c r="K3" s="148"/>
      <c r="L3" s="590" t="s">
        <v>9</v>
      </c>
      <c r="M3" s="1164" t="s">
        <v>5</v>
      </c>
    </row>
    <row r="4" spans="1:16" s="56" customFormat="1" ht="15.75" thickBot="1">
      <c r="A4" s="509"/>
      <c r="B4" s="1047"/>
      <c r="C4" s="509"/>
      <c r="D4" s="346" t="s">
        <v>62</v>
      </c>
      <c r="E4" s="509"/>
      <c r="F4" s="1047"/>
      <c r="G4" s="509"/>
      <c r="H4" s="1050"/>
      <c r="I4" s="1047"/>
      <c r="J4" s="1046"/>
      <c r="K4" s="508"/>
      <c r="L4" s="345"/>
      <c r="M4" s="509"/>
    </row>
    <row r="5" spans="1:16" s="56" customFormat="1" ht="18.75" customHeight="1">
      <c r="A5" s="510" t="s">
        <v>15</v>
      </c>
      <c r="B5" s="169">
        <v>2011</v>
      </c>
      <c r="C5" s="169">
        <v>3</v>
      </c>
      <c r="D5" s="499" t="s">
        <v>184</v>
      </c>
      <c r="E5" s="169">
        <v>2011</v>
      </c>
      <c r="F5" s="85">
        <v>20</v>
      </c>
      <c r="G5" s="10">
        <v>61.13</v>
      </c>
      <c r="H5" s="11">
        <f t="shared" ref="H5:H11" si="0">F5*G5</f>
        <v>1222.6000000000001</v>
      </c>
      <c r="I5" s="1238"/>
      <c r="J5" s="1239"/>
      <c r="K5" s="498"/>
      <c r="L5" s="715"/>
      <c r="M5" s="169"/>
    </row>
    <row r="6" spans="1:16" s="309" customFormat="1" ht="16.5" customHeight="1" thickBot="1">
      <c r="A6" s="297"/>
      <c r="B6" s="298">
        <v>2018</v>
      </c>
      <c r="C6" s="298">
        <v>1</v>
      </c>
      <c r="D6" s="611"/>
      <c r="E6" s="350">
        <v>2018</v>
      </c>
      <c r="F6" s="14">
        <v>248</v>
      </c>
      <c r="G6" s="5">
        <v>81</v>
      </c>
      <c r="H6" s="88">
        <f t="shared" si="0"/>
        <v>20088</v>
      </c>
      <c r="I6" s="153"/>
      <c r="J6" s="717"/>
      <c r="K6" s="445"/>
      <c r="L6" s="427"/>
      <c r="M6" s="183"/>
    </row>
    <row r="7" spans="1:16" s="32" customFormat="1" ht="28.5" customHeight="1">
      <c r="A7" s="603"/>
      <c r="B7" s="604">
        <v>2011</v>
      </c>
      <c r="C7" s="357">
        <v>4</v>
      </c>
      <c r="D7" s="1232" t="s">
        <v>133</v>
      </c>
      <c r="E7" s="357">
        <v>2011</v>
      </c>
      <c r="F7" s="356">
        <v>79</v>
      </c>
      <c r="G7" s="13">
        <v>35.1</v>
      </c>
      <c r="H7" s="605">
        <f t="shared" si="0"/>
        <v>2772.9</v>
      </c>
      <c r="I7" s="606"/>
      <c r="J7" s="607"/>
      <c r="K7" s="608"/>
      <c r="L7" s="1155"/>
      <c r="M7" s="357"/>
    </row>
    <row r="8" spans="1:16" s="61" customFormat="1">
      <c r="A8" s="249"/>
      <c r="B8" s="511">
        <v>2016</v>
      </c>
      <c r="C8" s="298">
        <v>3</v>
      </c>
      <c r="D8" s="1233"/>
      <c r="E8" s="249">
        <v>2012</v>
      </c>
      <c r="F8" s="304">
        <v>2</v>
      </c>
      <c r="G8" s="376">
        <v>120</v>
      </c>
      <c r="H8" s="305">
        <f t="shared" si="0"/>
        <v>240</v>
      </c>
      <c r="I8" s="307"/>
      <c r="J8" s="306"/>
      <c r="K8" s="392"/>
      <c r="L8" s="1156"/>
      <c r="M8" s="249"/>
    </row>
    <row r="9" spans="1:16" s="56" customFormat="1" ht="15.75" thickBot="1">
      <c r="A9" s="249" t="s">
        <v>16</v>
      </c>
      <c r="B9" s="355">
        <v>2016</v>
      </c>
      <c r="C9" s="170">
        <v>13</v>
      </c>
      <c r="D9" s="1234"/>
      <c r="E9" s="350">
        <v>2016</v>
      </c>
      <c r="F9" s="500">
        <v>175</v>
      </c>
      <c r="G9" s="1235">
        <v>44.56</v>
      </c>
      <c r="H9" s="717">
        <f t="shared" si="0"/>
        <v>7798</v>
      </c>
      <c r="I9" s="1236"/>
      <c r="J9" s="90"/>
      <c r="K9" s="1237"/>
      <c r="L9" s="157"/>
      <c r="M9" s="310"/>
      <c r="O9" s="494"/>
    </row>
    <row r="10" spans="1:16" s="309" customFormat="1" ht="31.5" customHeight="1">
      <c r="A10" s="849"/>
      <c r="B10" s="513">
        <v>2011</v>
      </c>
      <c r="C10" s="514">
        <v>4</v>
      </c>
      <c r="D10" s="609" t="s">
        <v>185</v>
      </c>
      <c r="E10" s="299">
        <v>2011</v>
      </c>
      <c r="F10" s="300">
        <v>50</v>
      </c>
      <c r="G10" s="301">
        <v>46.8</v>
      </c>
      <c r="H10" s="81">
        <f t="shared" si="0"/>
        <v>2340</v>
      </c>
      <c r="I10" s="297"/>
      <c r="J10" s="93"/>
      <c r="K10" s="391"/>
      <c r="L10" s="158"/>
      <c r="M10" s="298"/>
    </row>
    <row r="11" spans="1:16" s="309" customFormat="1">
      <c r="A11" s="249"/>
      <c r="B11" s="512">
        <v>2014</v>
      </c>
      <c r="C11" s="375">
        <v>4</v>
      </c>
      <c r="D11" s="569"/>
      <c r="E11" s="149">
        <v>2011</v>
      </c>
      <c r="F11" s="14">
        <v>2</v>
      </c>
      <c r="G11" s="5">
        <v>120</v>
      </c>
      <c r="H11" s="6">
        <f t="shared" si="0"/>
        <v>240</v>
      </c>
      <c r="I11" s="153"/>
      <c r="J11" s="88"/>
      <c r="K11" s="393"/>
      <c r="L11" s="156"/>
      <c r="M11" s="170"/>
    </row>
    <row r="12" spans="1:16" s="56" customFormat="1">
      <c r="A12" s="249" t="s">
        <v>17</v>
      </c>
      <c r="B12" s="511">
        <v>2015</v>
      </c>
      <c r="C12" s="511">
        <v>3</v>
      </c>
      <c r="D12" s="569"/>
      <c r="E12" s="149">
        <v>2011</v>
      </c>
      <c r="F12" s="14">
        <v>1</v>
      </c>
      <c r="G12" s="5">
        <v>120</v>
      </c>
      <c r="H12" s="6">
        <v>120</v>
      </c>
      <c r="I12" s="302"/>
      <c r="J12" s="92"/>
      <c r="K12" s="394"/>
      <c r="L12" s="374"/>
      <c r="M12" s="1165"/>
    </row>
    <row r="13" spans="1:16" ht="24.75" customHeight="1">
      <c r="A13" s="249"/>
      <c r="B13" s="443">
        <v>2016</v>
      </c>
      <c r="C13" s="443">
        <v>3</v>
      </c>
      <c r="D13" s="612"/>
      <c r="E13" s="220">
        <v>2015</v>
      </c>
      <c r="F13" s="91">
        <v>25</v>
      </c>
      <c r="G13" s="8">
        <v>120</v>
      </c>
      <c r="H13" s="9">
        <f>F13*G13</f>
        <v>3000</v>
      </c>
      <c r="I13" s="302"/>
      <c r="J13" s="92"/>
      <c r="K13" s="394"/>
      <c r="L13" s="155"/>
      <c r="M13" s="1165"/>
    </row>
    <row r="14" spans="1:16" s="56" customFormat="1" ht="15.75" thickBot="1">
      <c r="A14" s="249"/>
      <c r="B14" s="515">
        <v>2016</v>
      </c>
      <c r="C14" s="515">
        <v>10</v>
      </c>
      <c r="D14" s="1167"/>
      <c r="E14" s="149">
        <v>2016</v>
      </c>
      <c r="F14" s="14">
        <v>170</v>
      </c>
      <c r="G14" s="5">
        <v>47.4</v>
      </c>
      <c r="H14" s="6">
        <f>F14*G14</f>
        <v>8058</v>
      </c>
      <c r="I14" s="333"/>
      <c r="J14" s="133"/>
      <c r="K14" s="393"/>
      <c r="L14" s="156"/>
      <c r="M14" s="170"/>
      <c r="P14" s="32"/>
    </row>
    <row r="15" spans="1:16" s="56" customFormat="1">
      <c r="A15" s="849"/>
      <c r="B15" s="542">
        <v>2020</v>
      </c>
      <c r="C15" s="543">
        <v>12</v>
      </c>
      <c r="D15" s="814" t="s">
        <v>139</v>
      </c>
      <c r="E15" s="962">
        <v>2020</v>
      </c>
      <c r="F15" s="963">
        <v>242</v>
      </c>
      <c r="G15" s="964">
        <v>162</v>
      </c>
      <c r="H15" s="965">
        <v>39204</v>
      </c>
      <c r="I15" s="97"/>
      <c r="J15" s="98"/>
      <c r="K15" s="395"/>
      <c r="L15" s="154"/>
      <c r="M15" s="171"/>
    </row>
    <row r="16" spans="1:16" s="309" customFormat="1" ht="15.75" thickBot="1">
      <c r="A16" s="249"/>
      <c r="B16" s="546">
        <v>2021</v>
      </c>
      <c r="C16" s="74">
        <v>10</v>
      </c>
      <c r="D16" s="1168"/>
      <c r="E16" s="959">
        <v>2021</v>
      </c>
      <c r="F16" s="960">
        <v>50</v>
      </c>
      <c r="G16" s="961">
        <v>192.5</v>
      </c>
      <c r="H16" s="966">
        <v>9625</v>
      </c>
      <c r="I16" s="951"/>
      <c r="J16" s="952"/>
      <c r="K16" s="953"/>
      <c r="L16" s="155"/>
      <c r="M16" s="172"/>
    </row>
    <row r="17" spans="1:13" s="309" customFormat="1">
      <c r="A17" s="249"/>
      <c r="B17" s="1005">
        <v>2020</v>
      </c>
      <c r="C17" s="968">
        <v>12</v>
      </c>
      <c r="D17" s="814" t="s">
        <v>140</v>
      </c>
      <c r="E17" s="955">
        <v>2020</v>
      </c>
      <c r="F17" s="956">
        <v>242</v>
      </c>
      <c r="G17" s="957">
        <v>162</v>
      </c>
      <c r="H17" s="967">
        <v>39204</v>
      </c>
      <c r="I17" s="951"/>
      <c r="J17" s="952"/>
      <c r="K17" s="953"/>
      <c r="L17" s="155"/>
      <c r="M17" s="172"/>
    </row>
    <row r="18" spans="1:13" s="309" customFormat="1" ht="15.75" thickBot="1">
      <c r="A18" s="350"/>
      <c r="B18" s="271">
        <v>2021</v>
      </c>
      <c r="C18" s="253">
        <v>10</v>
      </c>
      <c r="D18" s="1169"/>
      <c r="E18" s="959">
        <v>2021</v>
      </c>
      <c r="F18" s="956">
        <v>50</v>
      </c>
      <c r="G18" s="957">
        <v>192.5</v>
      </c>
      <c r="H18" s="967">
        <v>9625</v>
      </c>
      <c r="I18" s="951"/>
      <c r="J18" s="952"/>
      <c r="K18" s="953"/>
      <c r="L18" s="155"/>
      <c r="M18" s="172"/>
    </row>
    <row r="19" spans="1:13" ht="30.75" customHeight="1">
      <c r="A19" s="1177"/>
      <c r="B19" s="1173">
        <v>2021</v>
      </c>
      <c r="C19" s="1173">
        <v>10</v>
      </c>
      <c r="D19" s="1126" t="s">
        <v>135</v>
      </c>
      <c r="E19" s="1171">
        <v>2021</v>
      </c>
      <c r="F19" s="1170">
        <v>270</v>
      </c>
      <c r="G19" s="1121">
        <v>192.5</v>
      </c>
      <c r="H19" s="1122">
        <v>51975</v>
      </c>
      <c r="I19" s="1080"/>
      <c r="J19" s="1081"/>
      <c r="K19" s="1082"/>
      <c r="L19" s="1083"/>
      <c r="M19" s="1084"/>
    </row>
    <row r="20" spans="1:13" s="309" customFormat="1" ht="15.75" thickBot="1">
      <c r="A20" s="1123"/>
      <c r="B20" s="1123"/>
      <c r="C20" s="1123"/>
      <c r="D20" s="1174" t="s">
        <v>136</v>
      </c>
      <c r="E20" s="1172">
        <v>2021</v>
      </c>
      <c r="F20" s="1170">
        <v>270</v>
      </c>
      <c r="G20" s="1121">
        <v>192.5</v>
      </c>
      <c r="H20" s="1122">
        <v>51975</v>
      </c>
      <c r="I20" s="1085"/>
      <c r="J20" s="1086"/>
      <c r="K20" s="1125"/>
      <c r="L20" s="1087"/>
      <c r="M20" s="1088"/>
    </row>
    <row r="21" spans="1:13" ht="30.75" thickBot="1">
      <c r="A21" s="249" t="s">
        <v>21</v>
      </c>
      <c r="B21" s="249">
        <v>2011</v>
      </c>
      <c r="C21" s="355">
        <v>3</v>
      </c>
      <c r="D21" s="627" t="s">
        <v>186</v>
      </c>
      <c r="E21" s="196">
        <v>2012</v>
      </c>
      <c r="F21" s="110">
        <v>15</v>
      </c>
      <c r="G21" s="28">
        <v>105.45</v>
      </c>
      <c r="H21" s="111">
        <f>F21*G21</f>
        <v>1581.75</v>
      </c>
      <c r="I21" s="632"/>
      <c r="J21" s="633"/>
      <c r="K21" s="406"/>
      <c r="L21" s="25"/>
      <c r="M21" s="179"/>
    </row>
    <row r="22" spans="1:13" s="309" customFormat="1" ht="30" customHeight="1" thickBot="1">
      <c r="A22" s="510"/>
      <c r="B22" s="849"/>
      <c r="C22" s="850"/>
      <c r="D22" s="1124"/>
      <c r="E22" s="446"/>
      <c r="F22" s="338"/>
      <c r="G22" s="55"/>
      <c r="H22" s="283"/>
      <c r="I22" s="632"/>
      <c r="J22" s="1245"/>
      <c r="K22" s="406"/>
      <c r="L22" s="25"/>
      <c r="M22" s="179"/>
    </row>
    <row r="23" spans="1:13" s="309" customFormat="1" ht="24.75" customHeight="1" thickBot="1">
      <c r="A23" s="381"/>
      <c r="B23" s="446"/>
      <c r="C23" s="224"/>
      <c r="D23" s="1243" t="s">
        <v>26</v>
      </c>
      <c r="E23" s="1201"/>
      <c r="F23" s="266">
        <f>SUM(F4:F21)</f>
        <v>1911</v>
      </c>
      <c r="G23" s="264"/>
      <c r="H23" s="369">
        <f>SUM(H4:H21)</f>
        <v>249069.25</v>
      </c>
      <c r="I23" s="262"/>
      <c r="J23" s="369">
        <f>SUM(J7:J21)</f>
        <v>0</v>
      </c>
      <c r="K23" s="1244"/>
      <c r="L23" s="466"/>
      <c r="M23" s="268"/>
    </row>
    <row r="24" spans="1:13" ht="22.5" customHeight="1" thickBot="1">
      <c r="A24" s="295"/>
      <c r="B24" s="252"/>
      <c r="C24" s="196"/>
      <c r="D24" s="233" t="s">
        <v>27</v>
      </c>
      <c r="E24" s="197"/>
      <c r="F24" s="120"/>
      <c r="G24" s="30"/>
      <c r="H24" s="121"/>
      <c r="I24" s="120"/>
      <c r="J24" s="121"/>
      <c r="K24" s="410"/>
      <c r="L24" s="27"/>
      <c r="M24" s="184"/>
    </row>
    <row r="25" spans="1:13" ht="30">
      <c r="A25" s="338" t="s">
        <v>15</v>
      </c>
      <c r="B25" s="289">
        <v>2013</v>
      </c>
      <c r="C25" s="193">
        <v>2</v>
      </c>
      <c r="D25" s="628" t="s">
        <v>137</v>
      </c>
      <c r="E25" s="193">
        <v>2013</v>
      </c>
      <c r="F25" s="37">
        <v>15</v>
      </c>
      <c r="G25" s="17">
        <v>118.72</v>
      </c>
      <c r="H25" s="100">
        <f>F25*G25</f>
        <v>1780.8</v>
      </c>
      <c r="I25" s="37"/>
      <c r="J25" s="100"/>
      <c r="K25" s="414"/>
      <c r="L25" s="335"/>
      <c r="M25" s="173"/>
    </row>
    <row r="26" spans="1:13">
      <c r="A26" s="257"/>
      <c r="B26" s="519">
        <v>2016</v>
      </c>
      <c r="C26" s="431">
        <v>9</v>
      </c>
      <c r="D26" s="614"/>
      <c r="E26" s="431">
        <v>2013</v>
      </c>
      <c r="F26" s="201">
        <v>30</v>
      </c>
      <c r="G26" s="432">
        <v>118.72</v>
      </c>
      <c r="H26" s="433">
        <f>F26*G26</f>
        <v>3561.6</v>
      </c>
      <c r="I26" s="46"/>
      <c r="J26" s="105"/>
      <c r="K26" s="402"/>
      <c r="L26" s="337"/>
      <c r="M26" s="174"/>
    </row>
    <row r="27" spans="1:13" s="309" customFormat="1">
      <c r="A27" s="257"/>
      <c r="B27" s="602">
        <v>2019</v>
      </c>
      <c r="C27" s="358"/>
      <c r="D27" s="888" t="s">
        <v>187</v>
      </c>
      <c r="E27" s="895"/>
      <c r="F27" s="896"/>
      <c r="G27" s="897"/>
      <c r="H27" s="898"/>
      <c r="I27" s="899">
        <v>2019</v>
      </c>
      <c r="J27" s="900">
        <v>100</v>
      </c>
      <c r="K27" s="410"/>
      <c r="L27" s="295"/>
      <c r="M27" s="184"/>
    </row>
    <row r="28" spans="1:13" ht="17.25" customHeight="1" thickBot="1">
      <c r="A28" s="258"/>
      <c r="B28" s="481">
        <v>2017</v>
      </c>
      <c r="C28" s="442">
        <v>6</v>
      </c>
      <c r="D28" s="708"/>
      <c r="E28" s="198">
        <v>2017</v>
      </c>
      <c r="F28" s="118">
        <v>150</v>
      </c>
      <c r="G28" s="29">
        <v>97.69</v>
      </c>
      <c r="H28" s="119">
        <f>F28*G28</f>
        <v>14653.5</v>
      </c>
      <c r="I28" s="95"/>
      <c r="J28" s="96"/>
      <c r="K28" s="400"/>
      <c r="L28" s="296"/>
      <c r="M28" s="183"/>
    </row>
    <row r="29" spans="1:13">
      <c r="A29" s="336" t="s">
        <v>16</v>
      </c>
      <c r="B29" s="491">
        <v>2020</v>
      </c>
      <c r="C29" s="491">
        <v>12</v>
      </c>
      <c r="D29" s="1019" t="s">
        <v>138</v>
      </c>
      <c r="E29" s="999">
        <v>2020</v>
      </c>
      <c r="F29" s="956">
        <v>242</v>
      </c>
      <c r="G29" s="957">
        <v>162</v>
      </c>
      <c r="H29" s="958">
        <v>39204</v>
      </c>
      <c r="I29" s="108"/>
      <c r="J29" s="109"/>
      <c r="K29" s="805"/>
      <c r="L29" s="336"/>
      <c r="M29" s="176"/>
    </row>
    <row r="30" spans="1:13" s="309" customFormat="1">
      <c r="A30" s="295"/>
      <c r="B30" s="239">
        <v>2021</v>
      </c>
      <c r="C30" s="454">
        <v>11</v>
      </c>
      <c r="D30" s="1019" t="s">
        <v>138</v>
      </c>
      <c r="E30" s="999">
        <v>2019</v>
      </c>
      <c r="F30" s="1015">
        <v>48</v>
      </c>
      <c r="G30" s="1016">
        <v>192.5</v>
      </c>
      <c r="H30" s="1017">
        <f>F30*G30</f>
        <v>9240</v>
      </c>
      <c r="I30" s="108"/>
      <c r="J30" s="109"/>
      <c r="K30" s="805"/>
      <c r="L30" s="336"/>
      <c r="M30" s="176"/>
    </row>
    <row r="31" spans="1:13" s="309" customFormat="1">
      <c r="A31" s="295"/>
      <c r="B31" s="239">
        <v>2021</v>
      </c>
      <c r="C31" s="454">
        <v>11</v>
      </c>
      <c r="D31" s="1019" t="s">
        <v>188</v>
      </c>
      <c r="E31" s="999">
        <v>2020</v>
      </c>
      <c r="F31" s="1015">
        <v>2</v>
      </c>
      <c r="G31" s="1016">
        <v>192.5</v>
      </c>
      <c r="H31" s="1017">
        <f>F31*G31</f>
        <v>385</v>
      </c>
      <c r="I31" s="108"/>
      <c r="J31" s="109"/>
      <c r="K31" s="805"/>
      <c r="L31" s="336"/>
      <c r="M31" s="176"/>
    </row>
    <row r="32" spans="1:13" s="309" customFormat="1" ht="15" customHeight="1">
      <c r="A32" s="295"/>
      <c r="B32" s="239">
        <v>2020</v>
      </c>
      <c r="C32" s="454">
        <v>12</v>
      </c>
      <c r="D32" s="1018" t="s">
        <v>72</v>
      </c>
      <c r="E32" s="955">
        <v>2020</v>
      </c>
      <c r="F32" s="956">
        <v>242</v>
      </c>
      <c r="G32" s="957">
        <v>162</v>
      </c>
      <c r="H32" s="958">
        <v>39204</v>
      </c>
      <c r="I32" s="46"/>
      <c r="J32" s="105"/>
      <c r="K32" s="1021"/>
      <c r="L32" s="337"/>
      <c r="M32" s="174"/>
    </row>
    <row r="33" spans="1:13" s="309" customFormat="1" ht="15" customHeight="1" thickBot="1">
      <c r="A33" s="295"/>
      <c r="B33" s="454">
        <v>2021</v>
      </c>
      <c r="C33" s="454">
        <v>11</v>
      </c>
      <c r="D33" s="1018" t="s">
        <v>72</v>
      </c>
      <c r="E33" s="955">
        <v>2020</v>
      </c>
      <c r="F33" s="1015">
        <v>50</v>
      </c>
      <c r="G33" s="1016">
        <v>192.5</v>
      </c>
      <c r="H33" s="1017">
        <v>9625</v>
      </c>
      <c r="I33" s="108"/>
      <c r="J33" s="109"/>
      <c r="K33" s="1022"/>
      <c r="L33" s="336"/>
      <c r="M33" s="176"/>
    </row>
    <row r="34" spans="1:13" s="56" customFormat="1">
      <c r="A34" s="197"/>
      <c r="B34" s="252">
        <v>2011</v>
      </c>
      <c r="C34" s="193">
        <v>1</v>
      </c>
      <c r="D34" s="244" t="s">
        <v>28</v>
      </c>
      <c r="E34" s="193">
        <v>2011</v>
      </c>
      <c r="F34" s="37">
        <v>160</v>
      </c>
      <c r="G34" s="17">
        <v>42</v>
      </c>
      <c r="H34" s="100">
        <f>F34*G34</f>
        <v>6720</v>
      </c>
      <c r="I34" s="37"/>
      <c r="J34" s="100"/>
      <c r="K34" s="396"/>
      <c r="L34" s="39"/>
      <c r="M34" s="173"/>
    </row>
    <row r="35" spans="1:13">
      <c r="A35" s="197"/>
      <c r="B35" s="251">
        <v>2011</v>
      </c>
      <c r="C35" s="194">
        <v>4</v>
      </c>
      <c r="D35" s="235"/>
      <c r="E35" s="194">
        <v>2011</v>
      </c>
      <c r="F35" s="46">
        <v>1</v>
      </c>
      <c r="G35" s="2">
        <v>120</v>
      </c>
      <c r="H35" s="105">
        <v>120</v>
      </c>
      <c r="I35" s="46"/>
      <c r="J35" s="105"/>
      <c r="K35" s="402"/>
      <c r="L35" s="40"/>
      <c r="M35" s="174"/>
    </row>
    <row r="36" spans="1:13">
      <c r="A36" s="257" t="s">
        <v>18</v>
      </c>
      <c r="B36" s="363">
        <v>2016</v>
      </c>
      <c r="C36" s="221">
        <v>3</v>
      </c>
      <c r="D36" s="616"/>
      <c r="E36" s="221">
        <v>2011</v>
      </c>
      <c r="F36" s="101">
        <v>3</v>
      </c>
      <c r="G36" s="24">
        <v>120</v>
      </c>
      <c r="H36" s="102">
        <f>F36*G36</f>
        <v>360</v>
      </c>
      <c r="I36" s="101"/>
      <c r="J36" s="102"/>
      <c r="K36" s="399"/>
      <c r="L36" s="42"/>
      <c r="M36" s="177"/>
    </row>
    <row r="37" spans="1:13">
      <c r="A37" s="257"/>
      <c r="B37" s="452">
        <v>2017</v>
      </c>
      <c r="C37" s="312">
        <v>4</v>
      </c>
      <c r="D37" s="311"/>
      <c r="E37" s="436">
        <v>2011</v>
      </c>
      <c r="F37" s="205">
        <v>3</v>
      </c>
      <c r="G37" s="437">
        <v>120</v>
      </c>
      <c r="H37" s="438">
        <f>F37*G37</f>
        <v>360</v>
      </c>
      <c r="I37" s="101"/>
      <c r="J37" s="102"/>
      <c r="K37" s="399"/>
      <c r="L37" s="42"/>
      <c r="M37" s="177"/>
    </row>
    <row r="38" spans="1:13" s="309" customFormat="1" ht="15.75" thickBot="1">
      <c r="A38" s="257"/>
      <c r="B38" s="449">
        <v>2020</v>
      </c>
      <c r="C38" s="312">
        <v>11</v>
      </c>
      <c r="D38" s="311"/>
      <c r="E38" s="312">
        <v>2011</v>
      </c>
      <c r="F38" s="313">
        <v>56</v>
      </c>
      <c r="G38" s="328">
        <v>120</v>
      </c>
      <c r="H38" s="329">
        <v>6720</v>
      </c>
      <c r="I38" s="101"/>
      <c r="J38" s="102"/>
      <c r="K38" s="399"/>
      <c r="L38" s="42"/>
      <c r="M38" s="177"/>
    </row>
    <row r="39" spans="1:13" s="309" customFormat="1">
      <c r="A39" s="338"/>
      <c r="B39" s="289">
        <v>2013</v>
      </c>
      <c r="C39" s="252">
        <v>4</v>
      </c>
      <c r="D39" s="620" t="s">
        <v>231</v>
      </c>
      <c r="E39" s="428">
        <v>2013</v>
      </c>
      <c r="F39" s="37">
        <v>187</v>
      </c>
      <c r="G39" s="50">
        <v>96.07</v>
      </c>
      <c r="H39" s="450">
        <f>F39*G39</f>
        <v>17965.09</v>
      </c>
      <c r="I39" s="16"/>
      <c r="J39" s="100"/>
      <c r="K39" s="396"/>
      <c r="L39" s="39"/>
      <c r="M39" s="173"/>
    </row>
    <row r="40" spans="1:13">
      <c r="A40" s="257"/>
      <c r="B40" s="256">
        <v>2015</v>
      </c>
      <c r="C40" s="251">
        <v>2</v>
      </c>
      <c r="D40" s="423"/>
      <c r="E40" s="251">
        <v>2013</v>
      </c>
      <c r="F40" s="199">
        <v>15</v>
      </c>
      <c r="G40" s="2">
        <v>185</v>
      </c>
      <c r="H40" s="105">
        <f>F40*G40</f>
        <v>2775</v>
      </c>
      <c r="I40" s="15"/>
      <c r="J40" s="105"/>
      <c r="K40" s="402"/>
      <c r="L40" s="40"/>
      <c r="M40" s="174"/>
    </row>
    <row r="41" spans="1:13">
      <c r="A41" s="257" t="s">
        <v>19</v>
      </c>
      <c r="B41" s="458">
        <v>2015</v>
      </c>
      <c r="C41" s="363">
        <v>3</v>
      </c>
      <c r="D41" s="448"/>
      <c r="E41" s="363">
        <v>2013</v>
      </c>
      <c r="F41" s="451">
        <v>1</v>
      </c>
      <c r="G41" s="24">
        <v>120</v>
      </c>
      <c r="H41" s="102">
        <v>120</v>
      </c>
      <c r="I41" s="58"/>
      <c r="J41" s="102"/>
      <c r="K41" s="399"/>
      <c r="L41" s="42"/>
      <c r="M41" s="177"/>
    </row>
    <row r="42" spans="1:13">
      <c r="A42" s="257"/>
      <c r="B42" s="256">
        <v>2016</v>
      </c>
      <c r="C42" s="251">
        <v>3</v>
      </c>
      <c r="D42" s="260"/>
      <c r="E42" s="251">
        <v>2013</v>
      </c>
      <c r="F42" s="46">
        <v>2</v>
      </c>
      <c r="G42" s="2">
        <v>120</v>
      </c>
      <c r="H42" s="105">
        <f t="shared" ref="H42:H52" si="1">F42*G42</f>
        <v>240</v>
      </c>
      <c r="I42" s="58"/>
      <c r="J42" s="102"/>
      <c r="K42" s="399"/>
      <c r="L42" s="42"/>
      <c r="M42" s="177"/>
    </row>
    <row r="43" spans="1:13" s="56" customFormat="1" ht="18.75" customHeight="1">
      <c r="A43" s="257"/>
      <c r="B43" s="458">
        <v>2017</v>
      </c>
      <c r="C43" s="363">
        <v>5</v>
      </c>
      <c r="D43" s="364"/>
      <c r="E43" s="452">
        <v>2013</v>
      </c>
      <c r="F43" s="205">
        <v>20</v>
      </c>
      <c r="G43" s="437">
        <v>120</v>
      </c>
      <c r="H43" s="438">
        <f t="shared" si="1"/>
        <v>2400</v>
      </c>
      <c r="I43" s="58"/>
      <c r="J43" s="102"/>
      <c r="K43" s="399"/>
      <c r="L43" s="42"/>
      <c r="M43" s="177"/>
    </row>
    <row r="44" spans="1:13" s="309" customFormat="1" ht="15.75" thickBot="1">
      <c r="A44" s="257"/>
      <c r="B44" s="578">
        <v>2018</v>
      </c>
      <c r="C44" s="453"/>
      <c r="D44" s="423"/>
      <c r="E44" s="453">
        <v>2015</v>
      </c>
      <c r="F44" s="201">
        <v>5</v>
      </c>
      <c r="G44" s="432">
        <v>185</v>
      </c>
      <c r="H44" s="433">
        <f t="shared" si="1"/>
        <v>925</v>
      </c>
      <c r="I44" s="15"/>
      <c r="J44" s="105"/>
      <c r="K44" s="402"/>
      <c r="L44" s="40"/>
      <c r="M44" s="174"/>
    </row>
    <row r="45" spans="1:13" s="309" customFormat="1" ht="21" customHeight="1" thickBot="1">
      <c r="A45" s="258"/>
      <c r="B45" s="1025">
        <v>2019</v>
      </c>
      <c r="C45" s="330">
        <v>1</v>
      </c>
      <c r="D45" s="588"/>
      <c r="E45" s="390">
        <v>2015</v>
      </c>
      <c r="F45" s="208">
        <v>3</v>
      </c>
      <c r="G45" s="576">
        <v>85</v>
      </c>
      <c r="H45" s="577">
        <f t="shared" si="1"/>
        <v>255</v>
      </c>
      <c r="I45" s="528"/>
      <c r="J45" s="119"/>
      <c r="K45" s="400"/>
      <c r="L45" s="26"/>
      <c r="M45" s="183"/>
    </row>
    <row r="46" spans="1:13" s="309" customFormat="1" ht="9.75" customHeight="1">
      <c r="A46" s="257"/>
      <c r="B46" s="654"/>
      <c r="C46" s="575"/>
      <c r="D46" s="372"/>
      <c r="E46" s="475"/>
      <c r="F46" s="206"/>
      <c r="G46" s="388"/>
      <c r="H46" s="389"/>
      <c r="I46" s="54"/>
      <c r="J46" s="83"/>
      <c r="K46" s="1020"/>
      <c r="L46" s="179"/>
      <c r="M46" s="184"/>
    </row>
    <row r="47" spans="1:13" s="309" customFormat="1">
      <c r="A47" s="257"/>
      <c r="B47" s="250">
        <v>2013</v>
      </c>
      <c r="C47" s="477">
        <v>4</v>
      </c>
      <c r="D47" s="613" t="s">
        <v>131</v>
      </c>
      <c r="E47" s="460">
        <v>2013</v>
      </c>
      <c r="F47" s="108">
        <v>187</v>
      </c>
      <c r="G47" s="3">
        <v>102.55</v>
      </c>
      <c r="H47" s="109">
        <f t="shared" si="1"/>
        <v>19176.849999999999</v>
      </c>
      <c r="I47" s="723"/>
      <c r="J47" s="755"/>
      <c r="K47" s="722"/>
      <c r="L47" s="250"/>
      <c r="M47" s="250"/>
    </row>
    <row r="48" spans="1:13">
      <c r="A48" s="257"/>
      <c r="B48" s="251">
        <v>2015</v>
      </c>
      <c r="C48" s="256">
        <v>2</v>
      </c>
      <c r="D48" s="251"/>
      <c r="E48" s="453">
        <v>2013</v>
      </c>
      <c r="F48" s="199">
        <v>15</v>
      </c>
      <c r="G48" s="2">
        <v>185</v>
      </c>
      <c r="H48" s="105">
        <f t="shared" si="1"/>
        <v>2775</v>
      </c>
      <c r="I48" s="15"/>
      <c r="J48" s="49"/>
      <c r="K48" s="1021"/>
      <c r="L48" s="174"/>
      <c r="M48" s="174"/>
    </row>
    <row r="49" spans="1:13">
      <c r="A49" s="257" t="s">
        <v>20</v>
      </c>
      <c r="B49" s="251">
        <v>2015</v>
      </c>
      <c r="C49" s="256">
        <v>3</v>
      </c>
      <c r="D49" s="423"/>
      <c r="E49" s="453">
        <v>2013</v>
      </c>
      <c r="F49" s="46">
        <v>3</v>
      </c>
      <c r="G49" s="2">
        <v>120</v>
      </c>
      <c r="H49" s="105">
        <f t="shared" si="1"/>
        <v>360</v>
      </c>
      <c r="I49" s="15"/>
      <c r="J49" s="49"/>
      <c r="K49" s="1021"/>
      <c r="L49" s="174"/>
      <c r="M49" s="174"/>
    </row>
    <row r="50" spans="1:13">
      <c r="A50" s="257"/>
      <c r="B50" s="453">
        <v>2017</v>
      </c>
      <c r="C50" s="519">
        <v>5</v>
      </c>
      <c r="D50" s="430"/>
      <c r="E50" s="453">
        <v>2013</v>
      </c>
      <c r="F50" s="201">
        <v>20</v>
      </c>
      <c r="G50" s="432">
        <v>120</v>
      </c>
      <c r="H50" s="433">
        <f t="shared" si="1"/>
        <v>2400</v>
      </c>
      <c r="I50" s="15"/>
      <c r="J50" s="49"/>
      <c r="K50" s="1021"/>
      <c r="L50" s="174"/>
      <c r="M50" s="174"/>
    </row>
    <row r="51" spans="1:13">
      <c r="A51" s="257"/>
      <c r="B51" s="475">
        <v>2018</v>
      </c>
      <c r="C51" s="439"/>
      <c r="D51" s="702" t="s">
        <v>189</v>
      </c>
      <c r="E51" s="453">
        <v>2015</v>
      </c>
      <c r="F51" s="201">
        <v>8</v>
      </c>
      <c r="G51" s="432">
        <v>185</v>
      </c>
      <c r="H51" s="433">
        <f t="shared" si="1"/>
        <v>1480</v>
      </c>
      <c r="I51" s="15"/>
      <c r="J51" s="49"/>
      <c r="K51" s="1021"/>
      <c r="L51" s="174"/>
      <c r="M51" s="174"/>
    </row>
    <row r="52" spans="1:13" s="309" customFormat="1">
      <c r="A52" s="257"/>
      <c r="B52" s="439">
        <v>2019</v>
      </c>
      <c r="C52" s="439">
        <v>1</v>
      </c>
      <c r="D52" s="423"/>
      <c r="E52" s="453">
        <v>2015</v>
      </c>
      <c r="F52" s="201">
        <v>3</v>
      </c>
      <c r="G52" s="432">
        <v>85</v>
      </c>
      <c r="H52" s="433">
        <f t="shared" si="1"/>
        <v>255</v>
      </c>
      <c r="I52" s="15"/>
      <c r="J52" s="49"/>
      <c r="K52" s="1021"/>
      <c r="L52" s="174"/>
      <c r="M52" s="174"/>
    </row>
    <row r="53" spans="1:13" s="309" customFormat="1" ht="15.75" thickBot="1">
      <c r="A53" s="257"/>
      <c r="B53" s="439"/>
      <c r="C53" s="439"/>
      <c r="D53" s="496"/>
      <c r="E53" s="460"/>
      <c r="F53" s="203"/>
      <c r="G53" s="38"/>
      <c r="H53" s="217"/>
      <c r="I53" s="723"/>
      <c r="J53" s="755"/>
      <c r="K53" s="629"/>
      <c r="L53" s="183"/>
      <c r="M53" s="176"/>
    </row>
    <row r="54" spans="1:13" s="309" customFormat="1" ht="30">
      <c r="A54" s="338"/>
      <c r="B54" s="1076"/>
      <c r="C54" s="520"/>
      <c r="D54" s="1127" t="s">
        <v>141</v>
      </c>
      <c r="E54" s="1089"/>
      <c r="F54" s="1090"/>
      <c r="G54" s="1091"/>
      <c r="H54" s="1092"/>
      <c r="I54" s="1078"/>
      <c r="J54" s="1077"/>
      <c r="K54" s="1079"/>
      <c r="L54" s="335"/>
      <c r="M54" s="252"/>
    </row>
    <row r="55" spans="1:13">
      <c r="A55" s="257" t="s">
        <v>21</v>
      </c>
      <c r="B55" s="176">
        <v>2021</v>
      </c>
      <c r="C55" s="176">
        <v>7</v>
      </c>
      <c r="D55" s="496"/>
      <c r="E55" s="250">
        <v>2016</v>
      </c>
      <c r="F55" s="108">
        <v>309</v>
      </c>
      <c r="G55" s="3">
        <v>63.62</v>
      </c>
      <c r="H55" s="109">
        <v>19658.580000000002</v>
      </c>
      <c r="I55" s="723"/>
      <c r="J55" s="109"/>
      <c r="K55" s="401"/>
      <c r="L55" s="336"/>
      <c r="M55" s="176"/>
    </row>
    <row r="56" spans="1:13" s="309" customFormat="1" ht="15.75" thickBot="1">
      <c r="A56" s="257"/>
      <c r="B56" s="183"/>
      <c r="C56" s="183"/>
      <c r="D56" s="418"/>
      <c r="E56" s="104"/>
      <c r="F56" s="120"/>
      <c r="G56" s="30"/>
      <c r="H56" s="121"/>
      <c r="I56" s="54"/>
      <c r="J56" s="121"/>
      <c r="K56" s="410"/>
      <c r="L56" s="295"/>
      <c r="M56" s="184"/>
    </row>
    <row r="57" spans="1:13">
      <c r="A57" s="338"/>
      <c r="B57" s="284">
        <v>2013</v>
      </c>
      <c r="C57" s="257">
        <v>2</v>
      </c>
      <c r="D57" s="621" t="s">
        <v>29</v>
      </c>
      <c r="E57" s="193">
        <v>2013</v>
      </c>
      <c r="F57" s="37">
        <v>68</v>
      </c>
      <c r="G57" s="17">
        <v>119.84</v>
      </c>
      <c r="H57" s="100">
        <f>F57*G57</f>
        <v>8149.12</v>
      </c>
      <c r="I57" s="37"/>
      <c r="J57" s="100"/>
      <c r="K57" s="414"/>
      <c r="L57" s="335"/>
      <c r="M57" s="173"/>
    </row>
    <row r="58" spans="1:13" s="309" customFormat="1" ht="15.75" thickBot="1">
      <c r="A58" s="257"/>
      <c r="B58" s="477">
        <v>2014</v>
      </c>
      <c r="C58" s="257">
        <v>5</v>
      </c>
      <c r="D58" s="617"/>
      <c r="E58" s="194">
        <v>2013</v>
      </c>
      <c r="F58" s="46">
        <v>57</v>
      </c>
      <c r="G58" s="2">
        <v>119.84</v>
      </c>
      <c r="H58" s="105">
        <f>F58*G58</f>
        <v>6830.88</v>
      </c>
      <c r="I58" s="46"/>
      <c r="J58" s="105"/>
      <c r="K58" s="423"/>
      <c r="L58" s="337"/>
      <c r="M58" s="174"/>
    </row>
    <row r="59" spans="1:13" ht="15.75" thickBot="1">
      <c r="A59" s="258" t="s">
        <v>22</v>
      </c>
      <c r="B59" s="523">
        <v>2016</v>
      </c>
      <c r="C59" s="859">
        <v>8</v>
      </c>
      <c r="D59" s="521"/>
      <c r="E59" s="431">
        <v>2013</v>
      </c>
      <c r="F59" s="201">
        <v>37</v>
      </c>
      <c r="G59" s="432">
        <v>119.84</v>
      </c>
      <c r="H59" s="433">
        <f>F59*G59</f>
        <v>4434.08</v>
      </c>
      <c r="I59" s="101"/>
      <c r="J59" s="102"/>
      <c r="K59" s="495"/>
      <c r="L59" s="378"/>
      <c r="M59" s="177"/>
    </row>
    <row r="60" spans="1:13">
      <c r="A60" s="338"/>
      <c r="B60" s="289">
        <v>2013</v>
      </c>
      <c r="C60" s="252">
        <v>2</v>
      </c>
      <c r="D60" s="621" t="s">
        <v>30</v>
      </c>
      <c r="E60" s="193">
        <v>2013</v>
      </c>
      <c r="F60" s="37">
        <v>68</v>
      </c>
      <c r="G60" s="17">
        <v>119.84</v>
      </c>
      <c r="H60" s="100">
        <f>F60*G60</f>
        <v>8149.12</v>
      </c>
      <c r="I60" s="37"/>
      <c r="J60" s="100"/>
      <c r="K60" s="414"/>
      <c r="L60" s="335"/>
      <c r="M60" s="173"/>
    </row>
    <row r="61" spans="1:13">
      <c r="A61" s="257"/>
      <c r="B61" s="256">
        <v>2014</v>
      </c>
      <c r="C61" s="251">
        <v>5</v>
      </c>
      <c r="D61" s="617"/>
      <c r="E61" s="194">
        <v>2013</v>
      </c>
      <c r="F61" s="46">
        <v>68</v>
      </c>
      <c r="G61" s="2">
        <v>119.84</v>
      </c>
      <c r="H61" s="105">
        <v>8149.12</v>
      </c>
      <c r="I61" s="46"/>
      <c r="J61" s="105"/>
      <c r="K61" s="423"/>
      <c r="L61" s="337"/>
      <c r="M61" s="174"/>
    </row>
    <row r="62" spans="1:13" ht="15.75" thickBot="1">
      <c r="A62" s="258" t="s">
        <v>23</v>
      </c>
      <c r="B62" s="519">
        <v>2016</v>
      </c>
      <c r="C62" s="522">
        <v>8</v>
      </c>
      <c r="D62" s="521"/>
      <c r="E62" s="431">
        <v>2013</v>
      </c>
      <c r="F62" s="201">
        <v>37</v>
      </c>
      <c r="G62" s="432">
        <v>119.84</v>
      </c>
      <c r="H62" s="433">
        <f t="shared" ref="H62:H68" si="2">F62*G62</f>
        <v>4434.08</v>
      </c>
      <c r="I62" s="46"/>
      <c r="J62" s="105"/>
      <c r="K62" s="423"/>
      <c r="L62" s="337"/>
      <c r="M62" s="174"/>
    </row>
    <row r="63" spans="1:13">
      <c r="A63" s="338"/>
      <c r="B63" s="524">
        <v>2013</v>
      </c>
      <c r="C63" s="524">
        <v>2</v>
      </c>
      <c r="D63" s="244" t="s">
        <v>31</v>
      </c>
      <c r="E63" s="473">
        <v>2012</v>
      </c>
      <c r="F63" s="204">
        <v>9</v>
      </c>
      <c r="G63" s="323">
        <v>114.24</v>
      </c>
      <c r="H63" s="324">
        <f t="shared" si="2"/>
        <v>1028.1599999999999</v>
      </c>
      <c r="I63" s="204"/>
      <c r="J63" s="324"/>
      <c r="K63" s="414"/>
      <c r="L63" s="473"/>
      <c r="M63" s="325"/>
    </row>
    <row r="64" spans="1:13">
      <c r="A64" s="257"/>
      <c r="B64" s="256">
        <v>2014</v>
      </c>
      <c r="C64" s="256">
        <v>5</v>
      </c>
      <c r="D64" s="615"/>
      <c r="E64" s="337">
        <v>2012</v>
      </c>
      <c r="F64" s="46">
        <v>14</v>
      </c>
      <c r="G64" s="2">
        <v>114.24</v>
      </c>
      <c r="H64" s="105">
        <f t="shared" si="2"/>
        <v>1599.36</v>
      </c>
      <c r="I64" s="46"/>
      <c r="J64" s="105"/>
      <c r="K64" s="402"/>
      <c r="L64" s="40"/>
      <c r="M64" s="174"/>
    </row>
    <row r="65" spans="1:16" s="326" customFormat="1" ht="15.75" thickBot="1">
      <c r="A65" s="475" t="s">
        <v>24</v>
      </c>
      <c r="B65" s="523">
        <v>2017</v>
      </c>
      <c r="C65" s="523">
        <v>4</v>
      </c>
      <c r="D65" s="525"/>
      <c r="E65" s="559">
        <v>2012</v>
      </c>
      <c r="F65" s="202">
        <v>2</v>
      </c>
      <c r="G65" s="531">
        <v>120</v>
      </c>
      <c r="H65" s="532">
        <f t="shared" si="2"/>
        <v>240</v>
      </c>
      <c r="I65" s="103"/>
      <c r="J65" s="104"/>
      <c r="K65" s="397"/>
      <c r="L65" s="41"/>
      <c r="M65" s="175"/>
    </row>
    <row r="66" spans="1:16" ht="30">
      <c r="A66" s="338">
        <v>11</v>
      </c>
      <c r="B66" s="1175">
        <v>2013</v>
      </c>
      <c r="C66" s="482">
        <v>2</v>
      </c>
      <c r="D66" s="613" t="s">
        <v>142</v>
      </c>
      <c r="E66" s="218">
        <v>2012</v>
      </c>
      <c r="F66" s="108">
        <v>195</v>
      </c>
      <c r="G66" s="3">
        <v>40.92</v>
      </c>
      <c r="H66" s="109">
        <f t="shared" si="2"/>
        <v>7979.4000000000005</v>
      </c>
      <c r="I66" s="108"/>
      <c r="J66" s="109"/>
      <c r="K66" s="401"/>
      <c r="L66" s="43"/>
      <c r="M66" s="176"/>
    </row>
    <row r="67" spans="1:16" s="309" customFormat="1" ht="15.75" thickBot="1">
      <c r="A67" s="258"/>
      <c r="B67" s="1176">
        <v>2020</v>
      </c>
      <c r="C67" s="482">
        <v>4</v>
      </c>
      <c r="D67" s="722"/>
      <c r="E67" s="331">
        <v>2020</v>
      </c>
      <c r="F67" s="108">
        <v>10</v>
      </c>
      <c r="G67" s="3">
        <v>72</v>
      </c>
      <c r="H67" s="109">
        <f t="shared" si="2"/>
        <v>720</v>
      </c>
      <c r="I67" s="108"/>
      <c r="J67" s="109"/>
      <c r="K67" s="401"/>
      <c r="L67" s="43"/>
      <c r="M67" s="176"/>
    </row>
    <row r="68" spans="1:16" ht="45">
      <c r="A68" s="197">
        <v>12</v>
      </c>
      <c r="B68" s="252">
        <v>2013</v>
      </c>
      <c r="C68" s="193">
        <v>2</v>
      </c>
      <c r="D68" s="628" t="s">
        <v>143</v>
      </c>
      <c r="E68" s="193">
        <v>2012</v>
      </c>
      <c r="F68" s="37">
        <v>193</v>
      </c>
      <c r="G68" s="17">
        <v>60.6</v>
      </c>
      <c r="H68" s="100">
        <f t="shared" si="2"/>
        <v>11695.800000000001</v>
      </c>
      <c r="I68" s="37"/>
      <c r="J68" s="100"/>
      <c r="K68" s="396"/>
      <c r="L68" s="39"/>
      <c r="M68" s="173"/>
    </row>
    <row r="69" spans="1:16" s="309" customFormat="1" ht="14.25" customHeight="1" thickBot="1">
      <c r="A69" s="197"/>
      <c r="B69" s="257"/>
      <c r="C69" s="218"/>
      <c r="D69" s="618"/>
      <c r="E69" s="198"/>
      <c r="F69" s="118"/>
      <c r="G69" s="29"/>
      <c r="H69" s="119"/>
      <c r="I69" s="118"/>
      <c r="J69" s="119"/>
      <c r="K69" s="400"/>
      <c r="L69" s="26"/>
      <c r="M69" s="183"/>
    </row>
    <row r="70" spans="1:16">
      <c r="A70" s="252" t="s">
        <v>74</v>
      </c>
      <c r="B70" s="252">
        <v>2016</v>
      </c>
      <c r="C70" s="193">
        <v>8</v>
      </c>
      <c r="D70" s="622" t="s">
        <v>144</v>
      </c>
      <c r="E70" s="230">
        <v>2003</v>
      </c>
      <c r="F70" s="203">
        <v>28</v>
      </c>
      <c r="G70" s="38">
        <v>55</v>
      </c>
      <c r="H70" s="217">
        <f>F70*G70</f>
        <v>1540</v>
      </c>
      <c r="I70" s="112"/>
      <c r="J70" s="113"/>
      <c r="K70" s="407"/>
      <c r="L70" s="160"/>
      <c r="M70" s="180"/>
    </row>
    <row r="71" spans="1:16" ht="15.75" thickBot="1">
      <c r="A71" s="258"/>
      <c r="B71" s="254"/>
      <c r="C71" s="195"/>
      <c r="D71" s="619"/>
      <c r="E71" s="223"/>
      <c r="F71" s="114"/>
      <c r="G71" s="31"/>
      <c r="H71" s="115"/>
      <c r="I71" s="114"/>
      <c r="J71" s="115"/>
      <c r="K71" s="408"/>
      <c r="L71" s="161"/>
      <c r="M71" s="181"/>
    </row>
    <row r="72" spans="1:16" s="309" customFormat="1" ht="20.25" customHeight="1" thickBot="1">
      <c r="A72" s="446"/>
      <c r="B72" s="258"/>
      <c r="C72" s="198"/>
      <c r="D72" s="1026"/>
      <c r="E72" s="225"/>
      <c r="F72" s="124"/>
      <c r="G72" s="59"/>
      <c r="H72" s="125"/>
      <c r="I72" s="124"/>
      <c r="J72" s="125"/>
      <c r="K72" s="411"/>
      <c r="L72" s="163"/>
      <c r="M72" s="186"/>
    </row>
    <row r="73" spans="1:16" ht="16.5" thickBot="1">
      <c r="A73" s="257"/>
      <c r="B73" s="258"/>
      <c r="C73" s="198"/>
      <c r="D73" s="265" t="s">
        <v>32</v>
      </c>
      <c r="E73" s="464"/>
      <c r="F73" s="262">
        <f>SUM(F24:F71)</f>
        <v>2566</v>
      </c>
      <c r="G73" s="261"/>
      <c r="H73" s="465">
        <f>SUM(H24:H71)</f>
        <v>267668.53999999992</v>
      </c>
      <c r="I73" s="262"/>
      <c r="J73" s="901">
        <f>SUM(J25:J71)</f>
        <v>100</v>
      </c>
      <c r="K73" s="420"/>
      <c r="L73" s="466"/>
      <c r="M73" s="268"/>
      <c r="O73" s="309"/>
    </row>
    <row r="74" spans="1:16" s="56" customFormat="1" ht="15.75" customHeight="1" thickBot="1">
      <c r="A74" s="446"/>
      <c r="B74" s="338"/>
      <c r="C74" s="196"/>
      <c r="D74" s="240" t="s">
        <v>33</v>
      </c>
      <c r="E74" s="224"/>
      <c r="F74" s="116"/>
      <c r="G74" s="62"/>
      <c r="H74" s="117"/>
      <c r="I74" s="116"/>
      <c r="J74" s="117"/>
      <c r="K74" s="409"/>
      <c r="L74" s="66"/>
      <c r="M74" s="182"/>
    </row>
    <row r="75" spans="1:16" ht="30.75" thickBot="1">
      <c r="A75" s="257" t="s">
        <v>15</v>
      </c>
      <c r="B75" s="252">
        <v>2013</v>
      </c>
      <c r="C75" s="193">
        <v>2</v>
      </c>
      <c r="D75" s="1128" t="s">
        <v>145</v>
      </c>
      <c r="E75" s="193">
        <v>2013</v>
      </c>
      <c r="F75" s="37">
        <v>188</v>
      </c>
      <c r="G75" s="17">
        <v>89.3</v>
      </c>
      <c r="H75" s="100">
        <f>F75*G75</f>
        <v>16788.399999999998</v>
      </c>
      <c r="I75" s="37"/>
      <c r="J75" s="100"/>
      <c r="K75" s="396"/>
      <c r="L75" s="335"/>
      <c r="M75" s="252"/>
      <c r="P75" s="1112"/>
    </row>
    <row r="76" spans="1:16">
      <c r="A76" s="257"/>
      <c r="B76" s="251">
        <v>2014</v>
      </c>
      <c r="C76" s="194">
        <v>4</v>
      </c>
      <c r="D76" s="709"/>
      <c r="E76" s="194">
        <v>2013</v>
      </c>
      <c r="F76" s="46">
        <v>1</v>
      </c>
      <c r="G76" s="2">
        <v>130</v>
      </c>
      <c r="H76" s="105">
        <v>130</v>
      </c>
      <c r="I76" s="46"/>
      <c r="J76" s="105"/>
      <c r="K76" s="423"/>
      <c r="L76" s="337"/>
      <c r="M76" s="251"/>
      <c r="P76" s="1112"/>
    </row>
    <row r="77" spans="1:16">
      <c r="A77" s="257"/>
      <c r="B77" s="453">
        <v>2016</v>
      </c>
      <c r="C77" s="431">
        <v>7</v>
      </c>
      <c r="D77" s="430"/>
      <c r="E77" s="431">
        <v>2013</v>
      </c>
      <c r="F77" s="201">
        <v>80</v>
      </c>
      <c r="G77" s="432">
        <v>89.3</v>
      </c>
      <c r="H77" s="433">
        <f>F77*G77</f>
        <v>7144</v>
      </c>
      <c r="I77" s="46"/>
      <c r="J77" s="105"/>
      <c r="K77" s="423"/>
      <c r="L77" s="337"/>
      <c r="M77" s="251"/>
      <c r="P77" s="1112"/>
    </row>
    <row r="78" spans="1:16">
      <c r="A78" s="257"/>
      <c r="B78" s="452">
        <v>2017</v>
      </c>
      <c r="C78" s="436">
        <v>4</v>
      </c>
      <c r="D78" s="435"/>
      <c r="E78" s="436">
        <v>2013</v>
      </c>
      <c r="F78" s="205">
        <v>1</v>
      </c>
      <c r="G78" s="437">
        <v>130</v>
      </c>
      <c r="H78" s="438">
        <v>130</v>
      </c>
      <c r="I78" s="101"/>
      <c r="J78" s="102"/>
      <c r="K78" s="495"/>
      <c r="L78" s="378"/>
      <c r="M78" s="363"/>
      <c r="P78" s="1112"/>
    </row>
    <row r="79" spans="1:16" ht="15.75" thickBot="1">
      <c r="A79" s="258"/>
      <c r="B79" s="444"/>
      <c r="C79" s="457"/>
      <c r="D79" s="231"/>
      <c r="E79" s="151"/>
      <c r="F79" s="36"/>
      <c r="G79" s="22"/>
      <c r="H79" s="23"/>
      <c r="I79" s="89"/>
      <c r="J79" s="90"/>
      <c r="K79" s="397"/>
      <c r="L79" s="379"/>
      <c r="M79" s="175"/>
      <c r="P79" s="51"/>
    </row>
    <row r="80" spans="1:16" s="309" customFormat="1" ht="30">
      <c r="A80" s="338" t="s">
        <v>16</v>
      </c>
      <c r="B80" s="252">
        <v>2013</v>
      </c>
      <c r="C80" s="193">
        <v>2</v>
      </c>
      <c r="D80" s="628" t="s">
        <v>146</v>
      </c>
      <c r="E80" s="193">
        <v>2013</v>
      </c>
      <c r="F80" s="37">
        <v>108</v>
      </c>
      <c r="G80" s="17">
        <v>106.4</v>
      </c>
      <c r="H80" s="100">
        <f>F80*G80</f>
        <v>11491.2</v>
      </c>
      <c r="I80" s="37"/>
      <c r="J80" s="100"/>
      <c r="K80" s="396"/>
      <c r="L80" s="335"/>
      <c r="M80" s="173"/>
    </row>
    <row r="81" spans="1:15" s="309" customFormat="1">
      <c r="A81" s="257"/>
      <c r="B81" s="453">
        <v>2016</v>
      </c>
      <c r="C81" s="431">
        <v>9</v>
      </c>
      <c r="D81" s="615"/>
      <c r="E81" s="431">
        <v>2013</v>
      </c>
      <c r="F81" s="201">
        <v>40</v>
      </c>
      <c r="G81" s="432">
        <v>106.4</v>
      </c>
      <c r="H81" s="433">
        <f>F81*G81</f>
        <v>4256</v>
      </c>
      <c r="I81" s="46"/>
      <c r="J81" s="105"/>
      <c r="K81" s="402"/>
      <c r="L81" s="337"/>
      <c r="M81" s="174"/>
      <c r="O81" s="370"/>
    </row>
    <row r="82" spans="1:15">
      <c r="A82" s="257"/>
      <c r="B82" s="453">
        <v>2017</v>
      </c>
      <c r="C82" s="431">
        <v>4</v>
      </c>
      <c r="D82" s="239"/>
      <c r="E82" s="431">
        <v>2013</v>
      </c>
      <c r="F82" s="201">
        <v>1</v>
      </c>
      <c r="G82" s="432">
        <v>150</v>
      </c>
      <c r="H82" s="433">
        <v>150</v>
      </c>
      <c r="I82" s="46"/>
      <c r="J82" s="105"/>
      <c r="K82" s="402"/>
      <c r="L82" s="337"/>
      <c r="M82" s="174"/>
    </row>
    <row r="83" spans="1:15" s="309" customFormat="1">
      <c r="A83" s="257"/>
      <c r="B83" s="452">
        <v>2018</v>
      </c>
      <c r="C83" s="436"/>
      <c r="D83" s="435"/>
      <c r="E83" s="436">
        <v>2013</v>
      </c>
      <c r="F83" s="205">
        <v>3</v>
      </c>
      <c r="G83" s="437">
        <v>220</v>
      </c>
      <c r="H83" s="438">
        <f>F83*G83</f>
        <v>660</v>
      </c>
      <c r="I83" s="101"/>
      <c r="J83" s="102"/>
      <c r="K83" s="399"/>
      <c r="L83" s="378"/>
      <c r="M83" s="177"/>
    </row>
    <row r="84" spans="1:15" s="309" customFormat="1" ht="18" customHeight="1">
      <c r="A84" s="257"/>
      <c r="B84" s="452">
        <v>2019</v>
      </c>
      <c r="C84" s="436"/>
      <c r="D84" s="888" t="s">
        <v>187</v>
      </c>
      <c r="E84" s="889"/>
      <c r="F84" s="890"/>
      <c r="G84" s="891"/>
      <c r="H84" s="892"/>
      <c r="I84" s="893">
        <v>2014</v>
      </c>
      <c r="J84" s="894">
        <v>55</v>
      </c>
      <c r="K84" s="399"/>
      <c r="L84" s="378"/>
      <c r="M84" s="177"/>
    </row>
    <row r="85" spans="1:15" s="309" customFormat="1" ht="18" customHeight="1">
      <c r="A85" s="257"/>
      <c r="B85" s="452"/>
      <c r="C85" s="436"/>
      <c r="D85" s="1074"/>
      <c r="E85" s="889"/>
      <c r="F85" s="890"/>
      <c r="G85" s="891"/>
      <c r="H85" s="892"/>
      <c r="I85" s="893">
        <v>2017</v>
      </c>
      <c r="J85" s="894">
        <v>40</v>
      </c>
      <c r="K85" s="399"/>
      <c r="L85" s="378"/>
      <c r="M85" s="177"/>
    </row>
    <row r="86" spans="1:15" ht="16.5" customHeight="1" thickBot="1">
      <c r="A86" s="258"/>
      <c r="B86" s="823">
        <v>2020</v>
      </c>
      <c r="C86" s="824">
        <v>3</v>
      </c>
      <c r="D86" s="825"/>
      <c r="E86" s="826">
        <v>2020</v>
      </c>
      <c r="F86" s="269">
        <v>30</v>
      </c>
      <c r="G86" s="273">
        <v>210.51</v>
      </c>
      <c r="H86" s="270">
        <f>F86*G86</f>
        <v>6315.2999999999993</v>
      </c>
      <c r="I86" s="89"/>
      <c r="J86" s="90"/>
      <c r="K86" s="397"/>
      <c r="L86" s="379"/>
      <c r="M86" s="175"/>
    </row>
    <row r="87" spans="1:15" s="309" customFormat="1" ht="33" customHeight="1">
      <c r="A87" s="257">
        <v>3</v>
      </c>
      <c r="B87" s="765">
        <v>2018</v>
      </c>
      <c r="C87" s="230">
        <v>11</v>
      </c>
      <c r="D87" s="627" t="s">
        <v>87</v>
      </c>
      <c r="E87" s="230">
        <v>2018</v>
      </c>
      <c r="F87" s="203">
        <v>243</v>
      </c>
      <c r="G87" s="38">
        <v>83.33</v>
      </c>
      <c r="H87" s="217">
        <f>F87*G87</f>
        <v>20249.189999999999</v>
      </c>
      <c r="I87" s="108"/>
      <c r="J87" s="109"/>
      <c r="K87" s="791" t="s">
        <v>58</v>
      </c>
      <c r="L87" s="295"/>
      <c r="M87" s="184"/>
    </row>
    <row r="88" spans="1:15" s="309" customFormat="1" ht="15.75" thickBot="1">
      <c r="A88" s="257"/>
      <c r="B88" s="519">
        <v>2019</v>
      </c>
      <c r="C88" s="431">
        <v>2</v>
      </c>
      <c r="D88" s="801"/>
      <c r="E88" s="431">
        <v>2018</v>
      </c>
      <c r="F88" s="201">
        <v>20</v>
      </c>
      <c r="G88" s="432">
        <v>170</v>
      </c>
      <c r="H88" s="433">
        <f>F88*G88</f>
        <v>3400</v>
      </c>
      <c r="I88" s="46"/>
      <c r="J88" s="105"/>
      <c r="K88" s="410"/>
      <c r="L88" s="295"/>
      <c r="M88" s="184"/>
    </row>
    <row r="89" spans="1:15" s="309" customFormat="1" ht="39">
      <c r="A89" s="257" t="s">
        <v>18</v>
      </c>
      <c r="B89" s="252">
        <v>2015</v>
      </c>
      <c r="C89" s="252">
        <v>6</v>
      </c>
      <c r="D89" s="642" t="s">
        <v>190</v>
      </c>
      <c r="E89" s="193">
        <v>2015</v>
      </c>
      <c r="F89" s="37">
        <v>187</v>
      </c>
      <c r="G89" s="17">
        <v>124.24</v>
      </c>
      <c r="H89" s="100">
        <f>F89*G89</f>
        <v>23232.879999999997</v>
      </c>
      <c r="I89" s="37"/>
      <c r="J89" s="100"/>
      <c r="K89" s="424"/>
      <c r="L89" s="335"/>
      <c r="M89" s="173"/>
    </row>
    <row r="90" spans="1:15" s="309" customFormat="1" ht="15" customHeight="1" thickBot="1">
      <c r="A90" s="78"/>
      <c r="B90" s="1179" t="s">
        <v>109</v>
      </c>
      <c r="C90" s="1179"/>
      <c r="D90" s="1178"/>
      <c r="E90" s="221">
        <v>2020</v>
      </c>
      <c r="F90" s="101">
        <v>70</v>
      </c>
      <c r="G90" s="24">
        <v>196.74</v>
      </c>
      <c r="H90" s="102">
        <f>F90*G90</f>
        <v>13771.800000000001</v>
      </c>
      <c r="I90" s="101"/>
      <c r="J90" s="102"/>
      <c r="K90" s="399"/>
      <c r="L90" s="42"/>
      <c r="M90" s="177"/>
    </row>
    <row r="91" spans="1:15" s="56" customFormat="1" ht="16.5" customHeight="1" thickBot="1">
      <c r="A91" s="258"/>
      <c r="B91" s="254"/>
      <c r="C91" s="1180"/>
      <c r="D91" s="885" t="s">
        <v>232</v>
      </c>
      <c r="E91" s="195"/>
      <c r="F91" s="103"/>
      <c r="G91" s="21"/>
      <c r="H91" s="104"/>
      <c r="I91" s="886">
        <v>2019</v>
      </c>
      <c r="J91" s="887">
        <v>98</v>
      </c>
      <c r="K91" s="462"/>
      <c r="L91" s="379"/>
      <c r="M91" s="175"/>
    </row>
    <row r="92" spans="1:15" s="309" customFormat="1" ht="30">
      <c r="A92" s="338" t="s">
        <v>19</v>
      </c>
      <c r="B92" s="250">
        <v>2014</v>
      </c>
      <c r="C92" s="218">
        <v>2</v>
      </c>
      <c r="D92" s="613" t="s">
        <v>191</v>
      </c>
      <c r="E92" s="218">
        <v>2014</v>
      </c>
      <c r="F92" s="108">
        <v>109</v>
      </c>
      <c r="G92" s="3">
        <v>67</v>
      </c>
      <c r="H92" s="109">
        <f t="shared" ref="H92:H97" si="3">F92*G92</f>
        <v>7303</v>
      </c>
      <c r="I92" s="108"/>
      <c r="J92" s="109"/>
      <c r="K92" s="496"/>
      <c r="L92" s="336"/>
      <c r="M92" s="250"/>
    </row>
    <row r="93" spans="1:15" s="56" customFormat="1">
      <c r="A93" s="257"/>
      <c r="B93" s="257">
        <v>2015</v>
      </c>
      <c r="C93" s="197">
        <v>5</v>
      </c>
      <c r="D93" s="371"/>
      <c r="E93" s="197">
        <v>2015</v>
      </c>
      <c r="F93" s="120">
        <v>80</v>
      </c>
      <c r="G93" s="30">
        <v>95.02</v>
      </c>
      <c r="H93" s="121">
        <f t="shared" si="3"/>
        <v>7601.5999999999995</v>
      </c>
      <c r="I93" s="120"/>
      <c r="J93" s="121"/>
      <c r="K93" s="418"/>
      <c r="L93" s="295"/>
      <c r="M93" s="257"/>
    </row>
    <row r="94" spans="1:15" ht="15.75" thickBot="1">
      <c r="A94" s="258"/>
      <c r="B94" s="434">
        <v>2020</v>
      </c>
      <c r="C94" s="272">
        <v>7</v>
      </c>
      <c r="D94" s="618"/>
      <c r="E94" s="272">
        <v>2020</v>
      </c>
      <c r="F94" s="269">
        <v>10</v>
      </c>
      <c r="G94" s="273">
        <v>104</v>
      </c>
      <c r="H94" s="270">
        <f t="shared" si="3"/>
        <v>1040</v>
      </c>
      <c r="I94" s="103"/>
      <c r="J94" s="104"/>
      <c r="K94" s="497"/>
      <c r="L94" s="379"/>
      <c r="M94" s="175"/>
    </row>
    <row r="95" spans="1:15" ht="30">
      <c r="A95" s="338" t="s">
        <v>20</v>
      </c>
      <c r="B95" s="252">
        <v>2014</v>
      </c>
      <c r="C95" s="289">
        <v>2</v>
      </c>
      <c r="D95" s="628" t="s">
        <v>192</v>
      </c>
      <c r="E95" s="252">
        <v>2014</v>
      </c>
      <c r="F95" s="37">
        <v>109</v>
      </c>
      <c r="G95" s="17">
        <v>42.9</v>
      </c>
      <c r="H95" s="100">
        <f t="shared" si="3"/>
        <v>4676.0999999999995</v>
      </c>
      <c r="I95" s="37"/>
      <c r="J95" s="100"/>
      <c r="K95" s="1246"/>
      <c r="L95" s="335"/>
      <c r="M95" s="252"/>
    </row>
    <row r="96" spans="1:15" ht="15.75" thickBot="1">
      <c r="A96" s="257"/>
      <c r="B96" s="254">
        <v>2015</v>
      </c>
      <c r="C96" s="479">
        <v>5</v>
      </c>
      <c r="D96" s="616"/>
      <c r="E96" s="254">
        <v>2015</v>
      </c>
      <c r="F96" s="101">
        <v>80</v>
      </c>
      <c r="G96" s="24">
        <v>75.86</v>
      </c>
      <c r="H96" s="102">
        <f t="shared" si="3"/>
        <v>6068.8</v>
      </c>
      <c r="I96" s="101"/>
      <c r="J96" s="102"/>
      <c r="K96" s="1247"/>
      <c r="L96" s="378"/>
      <c r="M96" s="177"/>
    </row>
    <row r="97" spans="1:13" s="309" customFormat="1" ht="30">
      <c r="A97" s="295">
        <v>7</v>
      </c>
      <c r="B97" s="257">
        <v>2018</v>
      </c>
      <c r="C97" s="197">
        <v>4</v>
      </c>
      <c r="D97" s="624" t="s">
        <v>147</v>
      </c>
      <c r="E97" s="197">
        <v>2018</v>
      </c>
      <c r="F97" s="110">
        <v>250</v>
      </c>
      <c r="G97" s="28">
        <v>119.5</v>
      </c>
      <c r="H97" s="111">
        <f t="shared" si="3"/>
        <v>29875</v>
      </c>
      <c r="I97" s="110"/>
      <c r="J97" s="111"/>
      <c r="K97" s="410"/>
      <c r="L97" s="25"/>
      <c r="M97" s="819"/>
    </row>
    <row r="98" spans="1:13" s="309" customFormat="1">
      <c r="A98" s="295"/>
      <c r="B98" s="251"/>
      <c r="C98" s="194"/>
      <c r="D98" s="626" t="s">
        <v>78</v>
      </c>
      <c r="E98" s="194"/>
      <c r="F98" s="46"/>
      <c r="G98" s="2"/>
      <c r="H98" s="105"/>
      <c r="I98" s="46"/>
      <c r="J98" s="105"/>
      <c r="K98" s="402"/>
      <c r="L98" s="40"/>
      <c r="M98" s="174"/>
    </row>
    <row r="99" spans="1:13" s="309" customFormat="1" ht="15.75" thickBot="1">
      <c r="A99" s="295"/>
      <c r="B99" s="258"/>
      <c r="C99" s="198"/>
      <c r="D99" s="878" t="s">
        <v>233</v>
      </c>
      <c r="E99" s="879"/>
      <c r="F99" s="880"/>
      <c r="G99" s="881"/>
      <c r="H99" s="882"/>
      <c r="I99" s="883">
        <v>2019</v>
      </c>
      <c r="J99" s="884">
        <v>50</v>
      </c>
      <c r="K99" s="400"/>
      <c r="L99" s="26"/>
      <c r="M99" s="183"/>
    </row>
    <row r="100" spans="1:13" s="309" customFormat="1" ht="17.25" customHeight="1">
      <c r="A100" s="338">
        <v>8</v>
      </c>
      <c r="B100" s="543">
        <v>2020</v>
      </c>
      <c r="C100" s="543">
        <v>12</v>
      </c>
      <c r="D100" s="620" t="s">
        <v>149</v>
      </c>
      <c r="E100" s="962">
        <v>2020</v>
      </c>
      <c r="F100" s="963">
        <v>242</v>
      </c>
      <c r="G100" s="964">
        <v>162</v>
      </c>
      <c r="H100" s="969">
        <v>39204</v>
      </c>
      <c r="I100" s="382"/>
      <c r="J100" s="123"/>
      <c r="K100" s="1136"/>
      <c r="L100" s="335"/>
      <c r="M100" s="252"/>
    </row>
    <row r="101" spans="1:13" s="309" customFormat="1" ht="17.25" customHeight="1">
      <c r="A101" s="257"/>
      <c r="B101" s="968">
        <v>2020</v>
      </c>
      <c r="C101" s="968">
        <v>12</v>
      </c>
      <c r="D101" s="650" t="s">
        <v>148</v>
      </c>
      <c r="E101" s="999">
        <v>2020</v>
      </c>
      <c r="F101" s="1015">
        <v>242</v>
      </c>
      <c r="G101" s="1016">
        <v>162</v>
      </c>
      <c r="H101" s="1017">
        <v>39204</v>
      </c>
      <c r="I101" s="1131"/>
      <c r="J101" s="113"/>
      <c r="K101" s="1024"/>
      <c r="L101" s="336"/>
      <c r="M101" s="250"/>
    </row>
    <row r="102" spans="1:13" s="309" customFormat="1" ht="15" customHeight="1">
      <c r="A102" s="257"/>
      <c r="B102" s="662">
        <v>2021</v>
      </c>
      <c r="C102" s="662">
        <v>10</v>
      </c>
      <c r="D102" s="1139" t="s">
        <v>149</v>
      </c>
      <c r="E102" s="955">
        <v>2021</v>
      </c>
      <c r="F102" s="1137">
        <v>50</v>
      </c>
      <c r="G102" s="958">
        <v>192.5</v>
      </c>
      <c r="H102" s="958">
        <v>9625</v>
      </c>
      <c r="I102" s="1138"/>
      <c r="J102" s="1135"/>
      <c r="K102" s="1134"/>
      <c r="L102" s="337"/>
      <c r="M102" s="251"/>
    </row>
    <row r="103" spans="1:13" s="309" customFormat="1" ht="18" customHeight="1" thickBot="1">
      <c r="A103" s="257"/>
      <c r="B103" s="1248">
        <v>2021</v>
      </c>
      <c r="C103" s="1248">
        <v>10</v>
      </c>
      <c r="D103" s="649" t="s">
        <v>150</v>
      </c>
      <c r="E103" s="959">
        <v>2021</v>
      </c>
      <c r="F103" s="960">
        <v>50</v>
      </c>
      <c r="G103" s="961">
        <v>192.5</v>
      </c>
      <c r="H103" s="1249">
        <v>9625</v>
      </c>
      <c r="I103" s="139"/>
      <c r="J103" s="140"/>
      <c r="K103" s="448"/>
      <c r="L103" s="378"/>
      <c r="M103" s="363"/>
    </row>
    <row r="104" spans="1:13" s="309" customFormat="1" ht="21" customHeight="1" thickBot="1">
      <c r="A104" s="446"/>
      <c r="B104" s="224"/>
      <c r="C104" s="446"/>
      <c r="D104" s="1250" t="s">
        <v>34</v>
      </c>
      <c r="E104" s="266"/>
      <c r="F104" s="464">
        <f>SUM(F75:F103)</f>
        <v>2194</v>
      </c>
      <c r="G104" s="267"/>
      <c r="H104" s="1251">
        <f>SUM(H75:H103)</f>
        <v>261941.27000000002</v>
      </c>
      <c r="I104" s="1201"/>
      <c r="J104" s="901">
        <f>SUM(J79:J99)</f>
        <v>243</v>
      </c>
      <c r="K104" s="420"/>
      <c r="L104" s="466"/>
      <c r="M104" s="268"/>
    </row>
    <row r="105" spans="1:13" s="309" customFormat="1" ht="19.5" thickBot="1">
      <c r="A105" s="338"/>
      <c r="B105" s="338"/>
      <c r="C105" s="283"/>
      <c r="D105" s="282" t="s">
        <v>35</v>
      </c>
      <c r="E105" s="197"/>
      <c r="F105" s="120"/>
      <c r="G105" s="30"/>
      <c r="H105" s="121"/>
      <c r="I105" s="120"/>
      <c r="J105" s="121"/>
      <c r="K105" s="410"/>
      <c r="L105" s="27"/>
      <c r="M105" s="184"/>
    </row>
    <row r="106" spans="1:13" ht="26.25">
      <c r="A106" s="294">
        <v>1</v>
      </c>
      <c r="B106" s="338">
        <v>2016</v>
      </c>
      <c r="C106" s="196">
        <v>1</v>
      </c>
      <c r="D106" s="642" t="s">
        <v>151</v>
      </c>
      <c r="E106" s="283">
        <v>2015</v>
      </c>
      <c r="F106" s="55">
        <v>180</v>
      </c>
      <c r="G106" s="28">
        <v>135.26</v>
      </c>
      <c r="H106" s="82">
        <f>F106*G106</f>
        <v>24346.799999999999</v>
      </c>
      <c r="I106" s="294"/>
      <c r="J106" s="1189"/>
      <c r="K106" s="406"/>
      <c r="L106" s="25"/>
      <c r="M106" s="179"/>
    </row>
    <row r="107" spans="1:13">
      <c r="A107" s="295"/>
      <c r="B107" s="251">
        <v>2016</v>
      </c>
      <c r="C107" s="194">
        <v>2</v>
      </c>
      <c r="D107" s="677"/>
      <c r="E107" s="256">
        <v>2015</v>
      </c>
      <c r="F107" s="15">
        <v>20</v>
      </c>
      <c r="G107" s="2">
        <v>159.25</v>
      </c>
      <c r="H107" s="49">
        <f>F107*G107</f>
        <v>3185</v>
      </c>
      <c r="I107" s="337"/>
      <c r="J107" s="64"/>
      <c r="K107" s="402"/>
      <c r="L107" s="40"/>
      <c r="M107" s="174"/>
    </row>
    <row r="108" spans="1:13" s="56" customFormat="1">
      <c r="A108" s="295"/>
      <c r="B108" s="491">
        <v>2019</v>
      </c>
      <c r="C108" s="331">
        <v>1</v>
      </c>
      <c r="D108" s="1193"/>
      <c r="E108" s="733">
        <v>2015</v>
      </c>
      <c r="F108" s="1006">
        <v>5</v>
      </c>
      <c r="G108" s="534">
        <v>160</v>
      </c>
      <c r="H108" s="812">
        <f>F108*G108</f>
        <v>800</v>
      </c>
      <c r="I108" s="336"/>
      <c r="J108" s="109"/>
      <c r="K108" s="398"/>
      <c r="L108" s="43"/>
      <c r="M108" s="176"/>
    </row>
    <row r="109" spans="1:13" s="309" customFormat="1" ht="19.5" customHeight="1">
      <c r="A109" s="295"/>
      <c r="B109" s="78">
        <v>2019</v>
      </c>
      <c r="C109" s="454"/>
      <c r="D109" s="1191" t="s">
        <v>116</v>
      </c>
      <c r="E109" s="733"/>
      <c r="F109" s="1006"/>
      <c r="G109" s="534"/>
      <c r="H109" s="812"/>
      <c r="I109" s="1192">
        <v>2015</v>
      </c>
      <c r="J109" s="1190">
        <v>20</v>
      </c>
      <c r="K109" s="410"/>
      <c r="L109" s="27"/>
      <c r="M109" s="184"/>
    </row>
    <row r="110" spans="1:13" s="309" customFormat="1" ht="15.75" customHeight="1" thickBot="1">
      <c r="A110" s="295"/>
      <c r="B110" s="78">
        <v>2021</v>
      </c>
      <c r="C110" s="556">
        <v>8</v>
      </c>
      <c r="D110" s="830"/>
      <c r="E110" s="575">
        <v>2015</v>
      </c>
      <c r="F110" s="579">
        <v>4</v>
      </c>
      <c r="G110" s="548">
        <v>160</v>
      </c>
      <c r="H110" s="580">
        <v>720</v>
      </c>
      <c r="I110" s="829"/>
      <c r="J110" s="946"/>
      <c r="K110" s="410"/>
      <c r="L110" s="27"/>
      <c r="M110" s="184"/>
    </row>
    <row r="111" spans="1:13" s="56" customFormat="1" ht="39.75" thickBot="1">
      <c r="A111" s="294">
        <v>2</v>
      </c>
      <c r="B111" s="467">
        <v>2016</v>
      </c>
      <c r="C111" s="327">
        <v>1</v>
      </c>
      <c r="D111" s="642" t="s">
        <v>193</v>
      </c>
      <c r="E111" s="483">
        <v>2015</v>
      </c>
      <c r="F111" s="581">
        <v>178</v>
      </c>
      <c r="G111" s="367">
        <v>134.13999999999999</v>
      </c>
      <c r="H111" s="582">
        <f>F111*G111</f>
        <v>23876.92</v>
      </c>
      <c r="I111" s="110"/>
      <c r="J111" s="111"/>
      <c r="K111" s="406"/>
      <c r="L111" s="25"/>
      <c r="M111" s="179"/>
    </row>
    <row r="112" spans="1:13" s="309" customFormat="1" ht="16.5" customHeight="1">
      <c r="A112" s="295"/>
      <c r="B112" s="453">
        <v>2017</v>
      </c>
      <c r="C112" s="431">
        <v>4</v>
      </c>
      <c r="D112" s="677"/>
      <c r="E112" s="519">
        <v>2015</v>
      </c>
      <c r="F112" s="248">
        <v>4</v>
      </c>
      <c r="G112" s="432">
        <v>150</v>
      </c>
      <c r="H112" s="429">
        <f>F112*G112</f>
        <v>600</v>
      </c>
      <c r="I112" s="46"/>
      <c r="J112" s="100"/>
      <c r="K112" s="402"/>
      <c r="L112" s="40"/>
      <c r="M112" s="174"/>
    </row>
    <row r="113" spans="1:13" s="56" customFormat="1" ht="41.25" customHeight="1" thickBot="1">
      <c r="A113" s="296"/>
      <c r="B113" s="257">
        <v>2019</v>
      </c>
      <c r="C113" s="197"/>
      <c r="D113" s="885" t="s">
        <v>194</v>
      </c>
      <c r="E113" s="908"/>
      <c r="F113" s="909"/>
      <c r="G113" s="910"/>
      <c r="H113" s="911"/>
      <c r="I113" s="912">
        <v>2019</v>
      </c>
      <c r="J113" s="913">
        <v>100</v>
      </c>
      <c r="K113" s="410"/>
      <c r="L113" s="27"/>
      <c r="M113" s="184"/>
    </row>
    <row r="114" spans="1:13" s="56" customFormat="1" ht="16.5" customHeight="1">
      <c r="A114" s="294">
        <v>3</v>
      </c>
      <c r="B114" s="338">
        <v>2016</v>
      </c>
      <c r="C114" s="196">
        <v>1</v>
      </c>
      <c r="D114" s="290" t="s">
        <v>76</v>
      </c>
      <c r="E114" s="283">
        <v>2015</v>
      </c>
      <c r="F114" s="55">
        <v>179</v>
      </c>
      <c r="G114" s="28">
        <v>137.85</v>
      </c>
      <c r="H114" s="82">
        <f>F114*G114</f>
        <v>24675.149999999998</v>
      </c>
      <c r="I114" s="632"/>
      <c r="J114" s="633"/>
      <c r="K114" s="406"/>
      <c r="L114" s="25"/>
      <c r="M114" s="179"/>
    </row>
    <row r="115" spans="1:13" s="56" customFormat="1" ht="13.5" customHeight="1">
      <c r="A115" s="295"/>
      <c r="B115" s="251">
        <v>2016</v>
      </c>
      <c r="C115" s="194">
        <v>2</v>
      </c>
      <c r="D115" s="332" t="s">
        <v>77</v>
      </c>
      <c r="E115" s="256">
        <v>2015</v>
      </c>
      <c r="F115" s="15">
        <v>4</v>
      </c>
      <c r="G115" s="2">
        <v>159.25</v>
      </c>
      <c r="H115" s="49">
        <f>F115*G115</f>
        <v>637</v>
      </c>
      <c r="I115" s="634"/>
      <c r="J115" s="635"/>
      <c r="K115" s="402"/>
      <c r="L115" s="40"/>
      <c r="M115" s="174"/>
    </row>
    <row r="116" spans="1:13" s="56" customFormat="1" ht="15.75" thickBot="1">
      <c r="A116" s="250"/>
      <c r="B116" s="475">
        <v>2016</v>
      </c>
      <c r="C116" s="387">
        <v>7</v>
      </c>
      <c r="D116" s="677"/>
      <c r="E116" s="439">
        <v>2015</v>
      </c>
      <c r="F116" s="259">
        <v>80</v>
      </c>
      <c r="G116" s="388">
        <v>137.85</v>
      </c>
      <c r="H116" s="219">
        <f>F116*G116</f>
        <v>11028</v>
      </c>
      <c r="I116" s="636"/>
      <c r="J116" s="637"/>
      <c r="K116" s="410"/>
      <c r="L116" s="27"/>
      <c r="M116" s="184"/>
    </row>
    <row r="117" spans="1:13" s="56" customFormat="1">
      <c r="A117" s="294">
        <v>4</v>
      </c>
      <c r="B117" s="338">
        <v>2016</v>
      </c>
      <c r="C117" s="196">
        <v>1</v>
      </c>
      <c r="D117" s="290" t="s">
        <v>60</v>
      </c>
      <c r="E117" s="283">
        <v>2015</v>
      </c>
      <c r="F117" s="55">
        <v>180</v>
      </c>
      <c r="G117" s="28">
        <v>161.81</v>
      </c>
      <c r="H117" s="111">
        <f>F117*G117</f>
        <v>29125.8</v>
      </c>
      <c r="I117" s="638"/>
      <c r="J117" s="639"/>
      <c r="K117" s="406"/>
      <c r="L117" s="179"/>
      <c r="M117" s="179"/>
    </row>
    <row r="118" spans="1:13" s="56" customFormat="1">
      <c r="A118" s="295"/>
      <c r="B118" s="251">
        <v>2018</v>
      </c>
      <c r="C118" s="194">
        <v>3</v>
      </c>
      <c r="D118" s="643" t="s">
        <v>195</v>
      </c>
      <c r="E118" s="256">
        <v>2015</v>
      </c>
      <c r="F118" s="15">
        <v>18</v>
      </c>
      <c r="G118" s="2">
        <v>170</v>
      </c>
      <c r="H118" s="105">
        <f>F118*G118</f>
        <v>3060</v>
      </c>
      <c r="I118" s="640"/>
      <c r="J118" s="641"/>
      <c r="K118" s="402"/>
      <c r="L118" s="174"/>
      <c r="M118" s="174"/>
    </row>
    <row r="119" spans="1:13" s="309" customFormat="1" ht="24" customHeight="1" thickBot="1">
      <c r="A119" s="296"/>
      <c r="B119" s="258">
        <v>2019</v>
      </c>
      <c r="C119" s="198"/>
      <c r="D119" s="885" t="s">
        <v>196</v>
      </c>
      <c r="E119" s="902"/>
      <c r="F119" s="1194"/>
      <c r="G119" s="904"/>
      <c r="H119" s="1195"/>
      <c r="I119" s="886">
        <v>2019</v>
      </c>
      <c r="J119" s="887">
        <v>100</v>
      </c>
      <c r="K119" s="400"/>
      <c r="L119" s="183"/>
      <c r="M119" s="183"/>
    </row>
    <row r="120" spans="1:13" s="56" customFormat="1" ht="39">
      <c r="A120" s="294">
        <v>5</v>
      </c>
      <c r="B120" s="338">
        <v>2016</v>
      </c>
      <c r="C120" s="1242">
        <v>1</v>
      </c>
      <c r="D120" s="642" t="s">
        <v>59</v>
      </c>
      <c r="E120" s="37">
        <v>2015</v>
      </c>
      <c r="F120" s="55">
        <v>180</v>
      </c>
      <c r="G120" s="28">
        <v>103.05</v>
      </c>
      <c r="H120" s="111">
        <f>F120*G120</f>
        <v>18549</v>
      </c>
      <c r="I120" s="55"/>
      <c r="J120" s="111"/>
      <c r="K120" s="406"/>
      <c r="L120" s="25"/>
      <c r="M120" s="179"/>
    </row>
    <row r="121" spans="1:13" s="309" customFormat="1">
      <c r="A121" s="295"/>
      <c r="B121" s="78">
        <v>2020</v>
      </c>
      <c r="C121" s="556">
        <v>4</v>
      </c>
      <c r="D121" s="677"/>
      <c r="E121" s="44">
        <v>2020</v>
      </c>
      <c r="F121" s="723">
        <v>10</v>
      </c>
      <c r="G121" s="3">
        <v>91</v>
      </c>
      <c r="H121" s="109">
        <f>F121*G121</f>
        <v>910</v>
      </c>
      <c r="I121" s="54"/>
      <c r="J121" s="121"/>
      <c r="K121" s="410"/>
      <c r="L121" s="27"/>
      <c r="M121" s="184"/>
    </row>
    <row r="122" spans="1:13" s="309" customFormat="1" ht="15.75" thickBot="1">
      <c r="A122" s="295"/>
      <c r="B122" s="78">
        <v>2021</v>
      </c>
      <c r="C122" s="556">
        <v>2</v>
      </c>
      <c r="D122" s="686"/>
      <c r="E122" s="1005">
        <v>2020</v>
      </c>
      <c r="F122" s="1006">
        <v>10</v>
      </c>
      <c r="G122" s="534">
        <v>91</v>
      </c>
      <c r="H122" s="146">
        <v>910</v>
      </c>
      <c r="I122" s="54"/>
      <c r="J122" s="121"/>
      <c r="K122" s="410"/>
      <c r="L122" s="27"/>
      <c r="M122" s="184"/>
    </row>
    <row r="123" spans="1:13" s="56" customFormat="1" ht="26.25">
      <c r="A123" s="294">
        <v>6</v>
      </c>
      <c r="B123" s="338">
        <v>2016</v>
      </c>
      <c r="C123" s="283">
        <v>1</v>
      </c>
      <c r="D123" s="644" t="s">
        <v>61</v>
      </c>
      <c r="E123" s="173">
        <v>2015</v>
      </c>
      <c r="F123" s="86">
        <v>180</v>
      </c>
      <c r="G123" s="285">
        <v>123.5</v>
      </c>
      <c r="H123" s="100">
        <f>F123*G123</f>
        <v>22230</v>
      </c>
      <c r="I123" s="55"/>
      <c r="J123" s="111"/>
      <c r="K123" s="406"/>
      <c r="L123" s="25"/>
      <c r="M123" s="179"/>
    </row>
    <row r="124" spans="1:13" s="56" customFormat="1" ht="15.75" thickBot="1">
      <c r="A124" s="336"/>
      <c r="B124" s="251"/>
      <c r="C124" s="256"/>
      <c r="D124" s="680"/>
      <c r="E124" s="251"/>
      <c r="F124" s="15"/>
      <c r="G124" s="2"/>
      <c r="H124" s="105"/>
      <c r="I124" s="15"/>
      <c r="J124" s="105"/>
      <c r="K124" s="402"/>
      <c r="L124" s="40"/>
      <c r="M124" s="174"/>
    </row>
    <row r="125" spans="1:13" ht="46.5" customHeight="1">
      <c r="A125" s="338">
        <v>8</v>
      </c>
      <c r="B125" s="724">
        <v>2020</v>
      </c>
      <c r="C125" s="71">
        <v>12</v>
      </c>
      <c r="D125" s="1124" t="s">
        <v>152</v>
      </c>
      <c r="E125" s="962">
        <v>2020</v>
      </c>
      <c r="F125" s="963">
        <v>242</v>
      </c>
      <c r="G125" s="964">
        <v>162</v>
      </c>
      <c r="H125" s="969">
        <v>39204</v>
      </c>
      <c r="I125" s="37"/>
      <c r="J125" s="100"/>
      <c r="K125" s="472"/>
      <c r="L125" s="39"/>
      <c r="M125" s="173"/>
    </row>
    <row r="126" spans="1:13" s="56" customFormat="1" ht="24" customHeight="1" thickBot="1">
      <c r="A126" s="257"/>
      <c r="B126" s="1005">
        <v>2020</v>
      </c>
      <c r="C126" s="491">
        <v>12</v>
      </c>
      <c r="D126" s="1130" t="s">
        <v>153</v>
      </c>
      <c r="E126" s="955">
        <v>2020</v>
      </c>
      <c r="F126" s="956">
        <v>242</v>
      </c>
      <c r="G126" s="957">
        <v>162</v>
      </c>
      <c r="H126" s="967">
        <v>39204</v>
      </c>
      <c r="I126" s="101"/>
      <c r="J126" s="102"/>
      <c r="K126" s="1196"/>
      <c r="L126" s="42"/>
      <c r="M126" s="177"/>
    </row>
    <row r="127" spans="1:13" s="309" customFormat="1" ht="48" customHeight="1">
      <c r="A127" s="257"/>
      <c r="B127" s="542">
        <v>2021</v>
      </c>
      <c r="C127" s="353">
        <v>10</v>
      </c>
      <c r="D127" s="1132" t="s">
        <v>152</v>
      </c>
      <c r="E127" s="962">
        <v>2021</v>
      </c>
      <c r="F127" s="963">
        <v>50</v>
      </c>
      <c r="G127" s="964">
        <v>192.5</v>
      </c>
      <c r="H127" s="965">
        <v>9625</v>
      </c>
      <c r="I127" s="37"/>
      <c r="J127" s="100"/>
      <c r="K127" s="472"/>
      <c r="L127" s="39"/>
      <c r="M127" s="173"/>
    </row>
    <row r="128" spans="1:13" ht="24" customHeight="1" thickBot="1">
      <c r="A128" s="250"/>
      <c r="B128" s="336">
        <v>2021</v>
      </c>
      <c r="C128" s="250">
        <v>10</v>
      </c>
      <c r="D128" s="1130" t="s">
        <v>153</v>
      </c>
      <c r="E128" s="454">
        <v>2021</v>
      </c>
      <c r="F128" s="1141">
        <v>50</v>
      </c>
      <c r="G128" s="318">
        <v>192.5</v>
      </c>
      <c r="H128" s="319">
        <v>9625</v>
      </c>
      <c r="I128" s="103"/>
      <c r="J128" s="104"/>
      <c r="K128" s="422"/>
      <c r="L128" s="41"/>
      <c r="M128" s="175"/>
    </row>
    <row r="129" spans="1:14" s="309" customFormat="1" ht="26.25">
      <c r="A129" s="252"/>
      <c r="B129" s="252">
        <v>2018</v>
      </c>
      <c r="C129" s="252">
        <v>4</v>
      </c>
      <c r="D129" s="557" t="s">
        <v>198</v>
      </c>
      <c r="E129" s="252">
        <v>2018</v>
      </c>
      <c r="F129" s="37">
        <v>250</v>
      </c>
      <c r="G129" s="17">
        <v>122</v>
      </c>
      <c r="H129" s="48">
        <f>F129*G129</f>
        <v>30500</v>
      </c>
      <c r="I129" s="19"/>
      <c r="J129" s="109"/>
      <c r="K129" s="401"/>
      <c r="L129" s="43"/>
      <c r="M129" s="176"/>
    </row>
    <row r="130" spans="1:14" s="309" customFormat="1" ht="26.25" customHeight="1" thickBot="1">
      <c r="A130" s="254"/>
      <c r="B130" s="254">
        <v>2019</v>
      </c>
      <c r="C130" s="254"/>
      <c r="D130" s="885" t="s">
        <v>197</v>
      </c>
      <c r="E130" s="902"/>
      <c r="F130" s="903"/>
      <c r="G130" s="904"/>
      <c r="H130" s="905"/>
      <c r="I130" s="906">
        <v>2019</v>
      </c>
      <c r="J130" s="907">
        <v>50</v>
      </c>
      <c r="K130" s="198"/>
      <c r="L130" s="1157"/>
      <c r="M130" s="175"/>
    </row>
    <row r="131" spans="1:14" s="56" customFormat="1" ht="15.75">
      <c r="A131" s="294"/>
      <c r="B131" s="338"/>
      <c r="C131" s="338"/>
      <c r="D131" s="914" t="s">
        <v>36</v>
      </c>
      <c r="E131" s="918"/>
      <c r="F131" s="915">
        <f>SUM(F106:F130)</f>
        <v>2066</v>
      </c>
      <c r="G131" s="918"/>
      <c r="H131" s="916">
        <f>SUM(H105:H130)</f>
        <v>292811.67</v>
      </c>
      <c r="I131" s="921" t="s">
        <v>122</v>
      </c>
      <c r="J131" s="922">
        <f>J113+J119+J130</f>
        <v>250</v>
      </c>
      <c r="K131" s="863"/>
      <c r="L131" s="1166"/>
      <c r="M131" s="1166"/>
      <c r="N131" s="309"/>
    </row>
    <row r="132" spans="1:14" s="47" customFormat="1" ht="12" customHeight="1" thickBot="1">
      <c r="A132" s="296"/>
      <c r="B132" s="917"/>
      <c r="C132" s="917"/>
      <c r="D132" s="1197"/>
      <c r="E132" s="917"/>
      <c r="F132" s="666"/>
      <c r="G132" s="917"/>
      <c r="H132" s="919"/>
      <c r="I132" s="948" t="s">
        <v>123</v>
      </c>
      <c r="J132" s="920">
        <v>20</v>
      </c>
      <c r="K132" s="400"/>
      <c r="L132" s="671"/>
      <c r="M132" s="671"/>
    </row>
    <row r="133" spans="1:14" s="47" customFormat="1" ht="34.5" customHeight="1" thickBot="1">
      <c r="A133" s="258"/>
      <c r="B133" s="488"/>
      <c r="C133" s="226"/>
      <c r="D133" s="827" t="s">
        <v>37</v>
      </c>
      <c r="E133" s="286"/>
      <c r="F133" s="468">
        <f>F23+F73+F104+F131</f>
        <v>8737</v>
      </c>
      <c r="G133" s="469"/>
      <c r="H133" s="586">
        <f>H23+H73+H104+H131</f>
        <v>1071490.73</v>
      </c>
      <c r="I133" s="471"/>
      <c r="J133" s="470">
        <f>J23+J73+J104+J131+J132</f>
        <v>613</v>
      </c>
      <c r="K133" s="413"/>
      <c r="L133" s="287"/>
      <c r="M133" s="288"/>
      <c r="N133" s="585" t="s">
        <v>86</v>
      </c>
    </row>
    <row r="134" spans="1:14" ht="26.25" customHeight="1" thickBot="1">
      <c r="A134" s="338"/>
      <c r="B134" s="489"/>
      <c r="C134" s="84"/>
      <c r="D134" s="282" t="s">
        <v>38</v>
      </c>
      <c r="E134" s="197"/>
      <c r="F134" s="120"/>
      <c r="G134" s="30"/>
      <c r="H134" s="121"/>
      <c r="I134" s="120"/>
      <c r="J134" s="121"/>
      <c r="K134" s="410"/>
      <c r="L134" s="27"/>
      <c r="M134" s="184"/>
    </row>
    <row r="135" spans="1:14" s="56" customFormat="1" ht="30">
      <c r="A135" s="338">
        <v>1</v>
      </c>
      <c r="B135" s="252">
        <v>2012</v>
      </c>
      <c r="C135" s="193">
        <v>5</v>
      </c>
      <c r="D135" s="628" t="s">
        <v>154</v>
      </c>
      <c r="E135" s="193">
        <v>2012</v>
      </c>
      <c r="F135" s="37">
        <v>139</v>
      </c>
      <c r="G135" s="17">
        <v>80.510000000000005</v>
      </c>
      <c r="H135" s="100">
        <f>F135*G135</f>
        <v>11190.890000000001</v>
      </c>
      <c r="I135" s="37"/>
      <c r="J135" s="100"/>
      <c r="K135" s="396"/>
      <c r="L135" s="39"/>
      <c r="M135" s="173"/>
    </row>
    <row r="136" spans="1:14" s="56" customFormat="1" ht="15.75" thickBot="1">
      <c r="A136" s="257"/>
      <c r="B136" s="251">
        <v>2013</v>
      </c>
      <c r="C136" s="194">
        <v>6</v>
      </c>
      <c r="D136" s="655"/>
      <c r="E136" s="194">
        <v>2012</v>
      </c>
      <c r="F136" s="46">
        <v>5</v>
      </c>
      <c r="G136" s="2">
        <v>120</v>
      </c>
      <c r="H136" s="105">
        <f>F136*G136</f>
        <v>600</v>
      </c>
      <c r="I136" s="46"/>
      <c r="J136" s="105"/>
      <c r="K136" s="402"/>
      <c r="L136" s="40"/>
      <c r="M136" s="174"/>
    </row>
    <row r="137" spans="1:14" s="309" customFormat="1" ht="45">
      <c r="A137" s="257">
        <v>2</v>
      </c>
      <c r="B137" s="257">
        <v>2017</v>
      </c>
      <c r="C137" s="197">
        <v>7</v>
      </c>
      <c r="D137" s="627" t="s">
        <v>155</v>
      </c>
      <c r="E137" s="197">
        <v>2017</v>
      </c>
      <c r="F137" s="120">
        <v>269</v>
      </c>
      <c r="G137" s="30">
        <v>156</v>
      </c>
      <c r="H137" s="121">
        <f>F137*G137</f>
        <v>41964</v>
      </c>
      <c r="I137" s="120"/>
      <c r="J137" s="121"/>
      <c r="K137" s="410"/>
      <c r="L137" s="27"/>
      <c r="M137" s="184"/>
    </row>
    <row r="138" spans="1:14" s="309" customFormat="1" ht="15.75" thickBot="1">
      <c r="A138" s="257"/>
      <c r="B138" s="257"/>
      <c r="C138" s="197"/>
      <c r="D138" s="655"/>
      <c r="E138" s="197"/>
      <c r="F138" s="120"/>
      <c r="G138" s="30"/>
      <c r="H138" s="121"/>
      <c r="I138" s="120"/>
      <c r="J138" s="121"/>
      <c r="K138" s="410"/>
      <c r="L138" s="27"/>
      <c r="M138" s="184"/>
    </row>
    <row r="139" spans="1:14">
      <c r="A139" s="338">
        <v>3</v>
      </c>
      <c r="B139" s="727">
        <v>2018</v>
      </c>
      <c r="C139" s="455">
        <v>5</v>
      </c>
      <c r="D139" s="544" t="s">
        <v>79</v>
      </c>
      <c r="E139" s="322">
        <v>2018</v>
      </c>
      <c r="F139" s="204">
        <v>235</v>
      </c>
      <c r="G139" s="323">
        <v>98.36</v>
      </c>
      <c r="H139" s="324">
        <f>F139*G139</f>
        <v>23114.6</v>
      </c>
      <c r="I139" s="37"/>
      <c r="J139" s="100"/>
      <c r="K139" s="396"/>
      <c r="L139" s="335"/>
      <c r="M139" s="173"/>
    </row>
    <row r="140" spans="1:14" s="309" customFormat="1" ht="14.25" customHeight="1" thickBot="1">
      <c r="A140" s="258"/>
      <c r="B140" s="1142"/>
      <c r="C140" s="731"/>
      <c r="D140" s="656"/>
      <c r="E140" s="533"/>
      <c r="F140" s="208"/>
      <c r="G140" s="576"/>
      <c r="H140" s="577"/>
      <c r="I140" s="296"/>
      <c r="J140" s="119"/>
      <c r="K140" s="400"/>
      <c r="L140" s="296"/>
      <c r="M140" s="183"/>
    </row>
    <row r="141" spans="1:14" s="56" customFormat="1" ht="17.25" customHeight="1">
      <c r="A141" s="252">
        <v>4</v>
      </c>
      <c r="B141" s="728">
        <v>2018</v>
      </c>
      <c r="C141" s="1113">
        <v>6</v>
      </c>
      <c r="D141" s="657" t="s">
        <v>82</v>
      </c>
      <c r="E141" s="729">
        <v>2018</v>
      </c>
      <c r="F141" s="293">
        <v>235</v>
      </c>
      <c r="G141" s="323">
        <v>105.48</v>
      </c>
      <c r="H141" s="324">
        <f>F141*G141</f>
        <v>24787.8</v>
      </c>
      <c r="I141" s="724"/>
      <c r="J141" s="725"/>
      <c r="K141" s="60"/>
      <c r="L141" s="25"/>
      <c r="M141" s="179"/>
    </row>
    <row r="142" spans="1:14" s="309" customFormat="1" ht="16.5" customHeight="1">
      <c r="A142" s="257"/>
      <c r="B142" s="74"/>
      <c r="C142" s="590"/>
      <c r="D142" s="658" t="s">
        <v>94</v>
      </c>
      <c r="E142" s="662"/>
      <c r="F142" s="1198"/>
      <c r="G142" s="660"/>
      <c r="H142" s="663"/>
      <c r="I142" s="546"/>
      <c r="J142" s="545"/>
      <c r="K142" s="51"/>
      <c r="L142" s="27"/>
      <c r="M142" s="184"/>
    </row>
    <row r="143" spans="1:14" s="309" customFormat="1" ht="20.25" customHeight="1" thickBot="1">
      <c r="A143" s="258"/>
      <c r="B143" s="726">
        <v>2020</v>
      </c>
      <c r="C143" s="555">
        <v>3</v>
      </c>
      <c r="D143" s="656"/>
      <c r="E143" s="330">
        <v>2020</v>
      </c>
      <c r="F143" s="198">
        <v>20</v>
      </c>
      <c r="G143" s="29">
        <v>199.35</v>
      </c>
      <c r="H143" s="377">
        <f>F143*G143</f>
        <v>3987</v>
      </c>
      <c r="I143" s="26"/>
      <c r="J143" s="478"/>
      <c r="K143" s="152"/>
      <c r="L143" s="26"/>
      <c r="M143" s="183"/>
    </row>
    <row r="144" spans="1:14" s="309" customFormat="1">
      <c r="A144" s="338">
        <v>5</v>
      </c>
      <c r="B144" s="467">
        <v>2018</v>
      </c>
      <c r="C144" s="327">
        <v>10</v>
      </c>
      <c r="D144" s="642" t="s">
        <v>95</v>
      </c>
      <c r="E144" s="327">
        <v>2018</v>
      </c>
      <c r="F144" s="207">
        <v>210</v>
      </c>
      <c r="G144" s="367">
        <v>42.7</v>
      </c>
      <c r="H144" s="368">
        <f>F144*G144</f>
        <v>8967</v>
      </c>
      <c r="I144" s="110"/>
      <c r="J144" s="111"/>
      <c r="K144" s="406"/>
      <c r="L144" s="294"/>
      <c r="M144" s="179"/>
    </row>
    <row r="145" spans="1:13" s="309" customFormat="1" ht="11.25" customHeight="1" thickBot="1">
      <c r="A145" s="250"/>
      <c r="B145" s="460"/>
      <c r="C145" s="230"/>
      <c r="D145" s="610"/>
      <c r="E145" s="230"/>
      <c r="F145" s="203"/>
      <c r="G145" s="38"/>
      <c r="H145" s="217"/>
      <c r="I145" s="108"/>
      <c r="J145" s="109"/>
      <c r="K145" s="401"/>
      <c r="L145" s="336"/>
      <c r="M145" s="176"/>
    </row>
    <row r="146" spans="1:13" s="309" customFormat="1" ht="26.25" customHeight="1">
      <c r="A146" s="252">
        <v>6</v>
      </c>
      <c r="B146" s="455">
        <v>2018</v>
      </c>
      <c r="C146" s="322">
        <v>10</v>
      </c>
      <c r="D146" s="645" t="s">
        <v>199</v>
      </c>
      <c r="E146" s="322">
        <v>2018</v>
      </c>
      <c r="F146" s="204">
        <v>210</v>
      </c>
      <c r="G146" s="323">
        <v>32.47</v>
      </c>
      <c r="H146" s="324">
        <f t="shared" ref="H146:H157" si="4">F146*G146</f>
        <v>6818.7</v>
      </c>
      <c r="I146" s="37"/>
      <c r="J146" s="100"/>
      <c r="K146" s="396"/>
      <c r="L146" s="335"/>
      <c r="M146" s="173"/>
    </row>
    <row r="147" spans="1:13" s="309" customFormat="1" ht="14.25" customHeight="1">
      <c r="A147" s="251"/>
      <c r="B147" s="475">
        <v>2020</v>
      </c>
      <c r="C147" s="387">
        <v>10</v>
      </c>
      <c r="D147" s="757"/>
      <c r="E147" s="387">
        <v>2020</v>
      </c>
      <c r="F147" s="206">
        <v>60</v>
      </c>
      <c r="G147" s="388">
        <v>79</v>
      </c>
      <c r="H147" s="219">
        <f>F147*G147</f>
        <v>4740</v>
      </c>
      <c r="I147" s="120"/>
      <c r="J147" s="121"/>
      <c r="K147" s="410"/>
      <c r="L147" s="295"/>
      <c r="M147" s="184"/>
    </row>
    <row r="148" spans="1:13" s="309" customFormat="1" ht="14.25" customHeight="1" thickBot="1">
      <c r="A148" s="258"/>
      <c r="B148" s="475"/>
      <c r="C148" s="387"/>
      <c r="D148" s="757"/>
      <c r="E148" s="387"/>
      <c r="F148" s="206"/>
      <c r="G148" s="388"/>
      <c r="H148" s="219"/>
      <c r="I148" s="120"/>
      <c r="J148" s="121"/>
      <c r="K148" s="410"/>
      <c r="L148" s="295"/>
      <c r="M148" s="184"/>
    </row>
    <row r="149" spans="1:13" s="309" customFormat="1" ht="21" customHeight="1">
      <c r="A149" s="257">
        <v>7</v>
      </c>
      <c r="B149" s="71">
        <v>2020</v>
      </c>
      <c r="C149" s="147">
        <v>4</v>
      </c>
      <c r="D149" s="730"/>
      <c r="E149" s="291">
        <v>2020</v>
      </c>
      <c r="F149" s="761">
        <v>10</v>
      </c>
      <c r="G149" s="762">
        <v>244</v>
      </c>
      <c r="H149" s="820">
        <f t="shared" si="4"/>
        <v>2440</v>
      </c>
      <c r="I149" s="110"/>
      <c r="J149" s="111"/>
      <c r="K149" s="406"/>
      <c r="L149" s="294"/>
      <c r="M149" s="179"/>
    </row>
    <row r="150" spans="1:13" s="309" customFormat="1" ht="31.5" customHeight="1">
      <c r="A150" s="257"/>
      <c r="B150" s="491">
        <v>2020</v>
      </c>
      <c r="C150" s="331">
        <v>6</v>
      </c>
      <c r="D150" s="802" t="s">
        <v>156</v>
      </c>
      <c r="E150" s="764">
        <v>2020</v>
      </c>
      <c r="F150" s="145">
        <v>20</v>
      </c>
      <c r="G150" s="534">
        <v>244</v>
      </c>
      <c r="H150" s="812">
        <f t="shared" si="4"/>
        <v>4880</v>
      </c>
      <c r="I150" s="108"/>
      <c r="J150" s="109"/>
      <c r="K150" s="401"/>
      <c r="L150" s="336"/>
      <c r="M150" s="176"/>
    </row>
    <row r="151" spans="1:13" s="309" customFormat="1" ht="15.75" customHeight="1">
      <c r="A151" s="295"/>
      <c r="B151" s="319">
        <v>2020</v>
      </c>
      <c r="C151" s="316">
        <v>8</v>
      </c>
      <c r="D151" s="703"/>
      <c r="E151" s="354">
        <v>2019</v>
      </c>
      <c r="F151" s="317">
        <v>4</v>
      </c>
      <c r="G151" s="318">
        <v>244</v>
      </c>
      <c r="H151" s="754">
        <f t="shared" si="4"/>
        <v>976</v>
      </c>
      <c r="I151" s="46"/>
      <c r="J151" s="105"/>
      <c r="K151" s="402"/>
      <c r="L151" s="337"/>
      <c r="M151" s="174"/>
    </row>
    <row r="152" spans="1:13" s="309" customFormat="1" ht="16.5" customHeight="1" thickBot="1">
      <c r="A152" s="257"/>
      <c r="B152" s="475">
        <v>2018</v>
      </c>
      <c r="C152" s="387">
        <v>9</v>
      </c>
      <c r="D152" s="759"/>
      <c r="E152" s="731">
        <v>2018</v>
      </c>
      <c r="F152" s="208">
        <v>210</v>
      </c>
      <c r="G152" s="576">
        <v>118.38</v>
      </c>
      <c r="H152" s="747">
        <f t="shared" si="4"/>
        <v>24859.8</v>
      </c>
      <c r="I152" s="118"/>
      <c r="J152" s="119"/>
      <c r="K152" s="410"/>
      <c r="L152" s="295"/>
      <c r="M152" s="184"/>
    </row>
    <row r="153" spans="1:13" s="309" customFormat="1" ht="26.25">
      <c r="A153" s="294">
        <v>8</v>
      </c>
      <c r="B153" s="71">
        <v>2020</v>
      </c>
      <c r="C153" s="147">
        <v>6</v>
      </c>
      <c r="D153" s="642" t="s">
        <v>159</v>
      </c>
      <c r="E153" s="353">
        <v>2020</v>
      </c>
      <c r="F153" s="314">
        <v>20</v>
      </c>
      <c r="G153" s="314">
        <v>254</v>
      </c>
      <c r="H153" s="485">
        <f t="shared" si="4"/>
        <v>5080</v>
      </c>
      <c r="I153" s="110"/>
      <c r="J153" s="111"/>
      <c r="K153" s="406"/>
      <c r="L153" s="294"/>
      <c r="M153" s="179"/>
    </row>
    <row r="154" spans="1:13" s="309" customFormat="1">
      <c r="A154" s="295"/>
      <c r="B154" s="78">
        <v>2020</v>
      </c>
      <c r="C154" s="556">
        <v>4</v>
      </c>
      <c r="D154" s="817"/>
      <c r="E154" s="449">
        <v>2020</v>
      </c>
      <c r="F154" s="583">
        <v>10</v>
      </c>
      <c r="G154" s="328">
        <v>254</v>
      </c>
      <c r="H154" s="329">
        <f t="shared" si="4"/>
        <v>2540</v>
      </c>
      <c r="I154" s="120"/>
      <c r="J154" s="121"/>
      <c r="K154" s="410"/>
      <c r="L154" s="295"/>
      <c r="M154" s="184"/>
    </row>
    <row r="155" spans="1:13" s="309" customFormat="1">
      <c r="A155" s="295"/>
      <c r="B155" s="453">
        <v>2018</v>
      </c>
      <c r="C155" s="431">
        <v>9</v>
      </c>
      <c r="D155" s="610"/>
      <c r="E155" s="453">
        <v>2018</v>
      </c>
      <c r="F155" s="248">
        <v>210</v>
      </c>
      <c r="G155" s="432">
        <v>126.6</v>
      </c>
      <c r="H155" s="433">
        <f t="shared" si="4"/>
        <v>26586</v>
      </c>
      <c r="I155" s="46"/>
      <c r="J155" s="105"/>
      <c r="K155" s="402"/>
      <c r="L155" s="337"/>
      <c r="M155" s="174"/>
    </row>
    <row r="156" spans="1:13" s="309" customFormat="1" ht="13.5" customHeight="1" thickBot="1">
      <c r="A156" s="295"/>
      <c r="B156" s="330">
        <v>2020</v>
      </c>
      <c r="C156" s="556">
        <v>8</v>
      </c>
      <c r="D156" s="664"/>
      <c r="E156" s="330">
        <v>2019</v>
      </c>
      <c r="F156" s="579">
        <v>4</v>
      </c>
      <c r="G156" s="548">
        <v>254</v>
      </c>
      <c r="H156" s="810">
        <f t="shared" si="4"/>
        <v>1016</v>
      </c>
      <c r="I156" s="120"/>
      <c r="J156" s="121"/>
      <c r="K156" s="410"/>
      <c r="L156" s="295"/>
      <c r="M156" s="184"/>
    </row>
    <row r="157" spans="1:13" s="309" customFormat="1" ht="42.75" customHeight="1">
      <c r="A157" s="338">
        <v>9</v>
      </c>
      <c r="B157" s="485">
        <v>2019</v>
      </c>
      <c r="C157" s="314">
        <v>3</v>
      </c>
      <c r="D157" s="557" t="s">
        <v>88</v>
      </c>
      <c r="E157" s="322">
        <v>2018</v>
      </c>
      <c r="F157" s="204">
        <v>215</v>
      </c>
      <c r="G157" s="323">
        <v>79.069999999999993</v>
      </c>
      <c r="H157" s="324">
        <f t="shared" si="4"/>
        <v>17000.05</v>
      </c>
      <c r="I157" s="37"/>
      <c r="J157" s="100"/>
      <c r="K157" s="396"/>
      <c r="L157" s="335"/>
      <c r="M157" s="173"/>
    </row>
    <row r="158" spans="1:13" s="309" customFormat="1" ht="15.75" thickBot="1">
      <c r="A158" s="258"/>
      <c r="B158" s="558"/>
      <c r="C158" s="555"/>
      <c r="D158" s="655"/>
      <c r="E158" s="555"/>
      <c r="F158" s="351"/>
      <c r="G158" s="526"/>
      <c r="H158" s="527"/>
      <c r="I158" s="118"/>
      <c r="J158" s="119"/>
      <c r="K158" s="400"/>
      <c r="L158" s="296"/>
      <c r="M158" s="183"/>
    </row>
    <row r="159" spans="1:13" s="309" customFormat="1" ht="40.5" customHeight="1">
      <c r="A159" s="338">
        <v>10</v>
      </c>
      <c r="B159" s="485">
        <v>2019</v>
      </c>
      <c r="C159" s="314">
        <v>3</v>
      </c>
      <c r="D159" s="557" t="s">
        <v>89</v>
      </c>
      <c r="E159" s="314">
        <v>2018</v>
      </c>
      <c r="F159" s="204">
        <v>215</v>
      </c>
      <c r="G159" s="323">
        <v>70.069999999999993</v>
      </c>
      <c r="H159" s="324">
        <f>F159*G159</f>
        <v>15065.05</v>
      </c>
      <c r="I159" s="37"/>
      <c r="J159" s="100"/>
      <c r="K159" s="396"/>
      <c r="L159" s="335"/>
      <c r="M159" s="173"/>
    </row>
    <row r="160" spans="1:13" s="309" customFormat="1" ht="15" customHeight="1" thickBot="1">
      <c r="A160" s="258"/>
      <c r="B160" s="558">
        <v>2020</v>
      </c>
      <c r="C160" s="555">
        <v>5</v>
      </c>
      <c r="D160" s="655"/>
      <c r="E160" s="758">
        <v>2018</v>
      </c>
      <c r="F160" s="351">
        <v>70</v>
      </c>
      <c r="G160" s="526">
        <v>70.069999999999993</v>
      </c>
      <c r="H160" s="527">
        <f>F160*G160</f>
        <v>4904.8999999999996</v>
      </c>
      <c r="I160" s="118"/>
      <c r="J160" s="119"/>
      <c r="K160" s="400"/>
      <c r="L160" s="296"/>
      <c r="M160" s="183"/>
    </row>
    <row r="161" spans="1:13" s="309" customFormat="1" ht="41.25" customHeight="1">
      <c r="A161" s="338">
        <v>11</v>
      </c>
      <c r="B161" s="485">
        <v>2019</v>
      </c>
      <c r="C161" s="314">
        <v>3</v>
      </c>
      <c r="D161" s="557" t="s">
        <v>90</v>
      </c>
      <c r="E161" s="314">
        <v>2018</v>
      </c>
      <c r="F161" s="315">
        <v>215</v>
      </c>
      <c r="G161" s="320">
        <v>76.05</v>
      </c>
      <c r="H161" s="321">
        <f>F161*G161</f>
        <v>16350.75</v>
      </c>
      <c r="I161" s="37"/>
      <c r="J161" s="100"/>
      <c r="K161" s="396"/>
      <c r="L161" s="335"/>
      <c r="M161" s="173"/>
    </row>
    <row r="162" spans="1:13" s="309" customFormat="1" ht="18" customHeight="1" thickBot="1">
      <c r="A162" s="258"/>
      <c r="B162" s="558">
        <v>2021</v>
      </c>
      <c r="C162" s="555">
        <v>8</v>
      </c>
      <c r="D162" s="656"/>
      <c r="E162" s="555">
        <v>2018</v>
      </c>
      <c r="F162" s="351">
        <v>7</v>
      </c>
      <c r="G162" s="526">
        <v>180</v>
      </c>
      <c r="H162" s="527">
        <f>F162*G162</f>
        <v>1260</v>
      </c>
      <c r="I162" s="118"/>
      <c r="J162" s="119"/>
      <c r="K162" s="400"/>
      <c r="L162" s="296"/>
      <c r="M162" s="183"/>
    </row>
    <row r="163" spans="1:13" s="309" customFormat="1" ht="28.5" customHeight="1">
      <c r="A163" s="338">
        <v>12</v>
      </c>
      <c r="B163" s="485">
        <v>2019</v>
      </c>
      <c r="C163" s="314">
        <v>3</v>
      </c>
      <c r="D163" s="557" t="s">
        <v>157</v>
      </c>
      <c r="E163" s="314">
        <v>2018</v>
      </c>
      <c r="F163" s="315">
        <v>215</v>
      </c>
      <c r="G163" s="320">
        <v>118.52</v>
      </c>
      <c r="H163" s="321">
        <f>F163*G163</f>
        <v>25481.8</v>
      </c>
      <c r="I163" s="37"/>
      <c r="J163" s="100"/>
      <c r="K163" s="396"/>
      <c r="L163" s="335"/>
      <c r="M163" s="173"/>
    </row>
    <row r="164" spans="1:13" s="309" customFormat="1" ht="17.25" customHeight="1" thickBot="1">
      <c r="A164" s="258"/>
      <c r="B164" s="558"/>
      <c r="C164" s="555"/>
      <c r="D164" s="664"/>
      <c r="E164" s="555"/>
      <c r="F164" s="351"/>
      <c r="G164" s="526"/>
      <c r="H164" s="527"/>
      <c r="I164" s="118"/>
      <c r="J164" s="119"/>
      <c r="K164" s="400"/>
      <c r="L164" s="296"/>
      <c r="M164" s="183"/>
    </row>
    <row r="165" spans="1:13" s="309" customFormat="1" ht="33.75" customHeight="1">
      <c r="A165" s="338">
        <v>13</v>
      </c>
      <c r="B165" s="485">
        <v>2019</v>
      </c>
      <c r="C165" s="314">
        <v>3</v>
      </c>
      <c r="D165" s="557" t="s">
        <v>93</v>
      </c>
      <c r="E165" s="314">
        <v>2018</v>
      </c>
      <c r="F165" s="315">
        <v>215</v>
      </c>
      <c r="G165" s="320">
        <v>91.85</v>
      </c>
      <c r="H165" s="321">
        <f>F165*G165</f>
        <v>19747.75</v>
      </c>
      <c r="I165" s="37"/>
      <c r="J165" s="100"/>
      <c r="K165" s="539"/>
      <c r="L165" s="335"/>
      <c r="M165" s="173"/>
    </row>
    <row r="166" spans="1:13" s="309" customFormat="1" ht="15.75">
      <c r="A166" s="250"/>
      <c r="B166" s="733">
        <v>2019</v>
      </c>
      <c r="C166" s="218"/>
      <c r="D166" s="923" t="s">
        <v>200</v>
      </c>
      <c r="E166" s="924"/>
      <c r="F166" s="925"/>
      <c r="G166" s="926"/>
      <c r="H166" s="927"/>
      <c r="I166" s="928">
        <v>2018</v>
      </c>
      <c r="J166" s="929">
        <v>100</v>
      </c>
      <c r="K166" s="401"/>
      <c r="L166" s="734"/>
      <c r="M166" s="735"/>
    </row>
    <row r="167" spans="1:13" s="309" customFormat="1" ht="27" customHeight="1" thickBot="1">
      <c r="A167" s="258"/>
      <c r="B167" s="558">
        <v>2020</v>
      </c>
      <c r="C167" s="198">
        <v>4</v>
      </c>
      <c r="D167" s="665"/>
      <c r="E167" s="666">
        <v>2020</v>
      </c>
      <c r="F167" s="667">
        <v>10</v>
      </c>
      <c r="G167" s="668">
        <v>206</v>
      </c>
      <c r="H167" s="669">
        <f>F167*G167</f>
        <v>2060</v>
      </c>
      <c r="I167" s="630"/>
      <c r="J167" s="631"/>
      <c r="K167" s="400"/>
      <c r="L167" s="670"/>
      <c r="M167" s="671"/>
    </row>
    <row r="168" spans="1:13" s="309" customFormat="1" ht="26.25" customHeight="1" thickBot="1">
      <c r="A168" s="258"/>
      <c r="B168" s="377"/>
      <c r="C168" s="198"/>
      <c r="D168" s="237" t="s">
        <v>39</v>
      </c>
      <c r="E168" s="222"/>
      <c r="F168" s="106">
        <f>SUM(F135:F167)</f>
        <v>3033</v>
      </c>
      <c r="G168" s="57"/>
      <c r="H168" s="200">
        <f>SUM(H135:H167)</f>
        <v>296418.08999999997</v>
      </c>
      <c r="I168" s="106"/>
      <c r="J168" s="470">
        <f>SUM(J135:J166)</f>
        <v>100</v>
      </c>
      <c r="K168" s="405"/>
      <c r="L168" s="380"/>
      <c r="M168" s="178"/>
    </row>
    <row r="169" spans="1:13" ht="28.5" customHeight="1" thickBot="1">
      <c r="A169" s="257"/>
      <c r="B169" s="488"/>
      <c r="C169" s="489"/>
      <c r="D169" s="529" t="s">
        <v>40</v>
      </c>
      <c r="E169" s="224"/>
      <c r="F169" s="116"/>
      <c r="G169" s="62"/>
      <c r="H169" s="117"/>
      <c r="I169" s="116"/>
      <c r="J169" s="117"/>
      <c r="K169" s="409"/>
      <c r="L169" s="381"/>
      <c r="M169" s="182"/>
    </row>
    <row r="170" spans="1:13" s="309" customFormat="1">
      <c r="A170" s="338"/>
      <c r="B170" s="487">
        <v>2018</v>
      </c>
      <c r="C170" s="487">
        <v>5</v>
      </c>
      <c r="D170" s="682" t="s">
        <v>96</v>
      </c>
      <c r="E170" s="728">
        <v>2018</v>
      </c>
      <c r="F170" s="736">
        <v>235</v>
      </c>
      <c r="G170" s="737">
        <v>117.77</v>
      </c>
      <c r="H170" s="738">
        <f>F170*G170</f>
        <v>27675.95</v>
      </c>
      <c r="I170" s="540"/>
      <c r="J170" s="541"/>
      <c r="K170" s="406"/>
      <c r="L170" s="294"/>
      <c r="M170" s="179"/>
    </row>
    <row r="171" spans="1:13" s="309" customFormat="1">
      <c r="A171" s="257">
        <v>1</v>
      </c>
      <c r="B171" s="490"/>
      <c r="C171" s="490"/>
      <c r="D171" s="683" t="s">
        <v>80</v>
      </c>
      <c r="E171" s="587"/>
      <c r="F171" s="739"/>
      <c r="G171" s="740"/>
      <c r="H171" s="741"/>
      <c r="I171" s="134"/>
      <c r="J171" s="135"/>
      <c r="K171" s="410"/>
      <c r="L171" s="295"/>
      <c r="M171" s="184"/>
    </row>
    <row r="172" spans="1:13" s="309" customFormat="1" ht="15.75" thickBot="1">
      <c r="A172" s="257"/>
      <c r="B172" s="490"/>
      <c r="C172" s="490"/>
      <c r="D172" s="678"/>
      <c r="E172" s="587"/>
      <c r="F172" s="739"/>
      <c r="G172" s="740"/>
      <c r="H172" s="741"/>
      <c r="I172" s="134"/>
      <c r="J172" s="135"/>
      <c r="K172" s="372"/>
      <c r="L172" s="295"/>
      <c r="M172" s="184"/>
    </row>
    <row r="173" spans="1:13" s="309" customFormat="1" ht="21.75" customHeight="1">
      <c r="A173" s="71">
        <v>2</v>
      </c>
      <c r="B173" s="349">
        <v>2018</v>
      </c>
      <c r="C173" s="349">
        <v>4</v>
      </c>
      <c r="D173" s="684" t="s">
        <v>81</v>
      </c>
      <c r="E173" s="467">
        <v>2018</v>
      </c>
      <c r="F173" s="742">
        <v>210</v>
      </c>
      <c r="G173" s="737">
        <v>163.69999999999999</v>
      </c>
      <c r="H173" s="743">
        <f>F173*G173</f>
        <v>34377</v>
      </c>
      <c r="I173" s="540"/>
      <c r="J173" s="541"/>
      <c r="K173" s="406"/>
      <c r="L173" s="294"/>
      <c r="M173" s="179"/>
    </row>
    <row r="174" spans="1:13" s="309" customFormat="1">
      <c r="A174" s="257"/>
      <c r="B174" s="490"/>
      <c r="C174" s="490"/>
      <c r="D174" s="806" t="s">
        <v>115</v>
      </c>
      <c r="E174" s="587"/>
      <c r="F174" s="744"/>
      <c r="G174" s="745"/>
      <c r="H174" s="746"/>
      <c r="I174" s="134"/>
      <c r="J174" s="135"/>
      <c r="K174" s="410"/>
      <c r="L174" s="295"/>
      <c r="M174" s="184"/>
    </row>
    <row r="175" spans="1:13" s="309" customFormat="1" ht="15.75" thickBot="1">
      <c r="A175" s="258"/>
      <c r="B175" s="359">
        <v>2020</v>
      </c>
      <c r="C175" s="359">
        <v>1</v>
      </c>
      <c r="D175" s="32"/>
      <c r="E175" s="390">
        <v>2018</v>
      </c>
      <c r="F175" s="732">
        <v>70</v>
      </c>
      <c r="G175" s="576">
        <v>163.71</v>
      </c>
      <c r="H175" s="747">
        <f>F175*G175</f>
        <v>11459.7</v>
      </c>
      <c r="I175" s="95"/>
      <c r="J175" s="96"/>
      <c r="K175" s="400"/>
      <c r="L175" s="296"/>
      <c r="M175" s="183"/>
    </row>
    <row r="176" spans="1:13" s="309" customFormat="1" ht="17.25" customHeight="1">
      <c r="A176" s="338">
        <v>3</v>
      </c>
      <c r="B176" s="591">
        <v>2018</v>
      </c>
      <c r="C176" s="592">
        <v>6</v>
      </c>
      <c r="D176" s="803" t="s">
        <v>83</v>
      </c>
      <c r="E176" s="748">
        <v>2018</v>
      </c>
      <c r="F176" s="207">
        <v>235</v>
      </c>
      <c r="G176" s="367">
        <v>99</v>
      </c>
      <c r="H176" s="368">
        <f>F176*G176</f>
        <v>23265</v>
      </c>
      <c r="I176" s="540"/>
      <c r="J176" s="541"/>
      <c r="K176" s="406"/>
      <c r="L176" s="294"/>
      <c r="M176" s="179"/>
    </row>
    <row r="177" spans="1:13" s="309" customFormat="1" ht="26.25" customHeight="1">
      <c r="A177" s="257"/>
      <c r="B177" s="674"/>
      <c r="C177" s="675"/>
      <c r="D177" s="804" t="s">
        <v>201</v>
      </c>
      <c r="E177" s="749"/>
      <c r="F177" s="750"/>
      <c r="G177" s="751"/>
      <c r="H177" s="752"/>
      <c r="I177" s="672"/>
      <c r="J177" s="673"/>
      <c r="K177" s="401"/>
      <c r="L177" s="336"/>
      <c r="M177" s="176"/>
    </row>
    <row r="178" spans="1:13" s="309" customFormat="1" ht="15.75" thickBot="1">
      <c r="A178" s="258"/>
      <c r="B178" s="593">
        <v>2020</v>
      </c>
      <c r="C178" s="594">
        <v>3</v>
      </c>
      <c r="D178" s="686"/>
      <c r="E178" s="595">
        <v>2020</v>
      </c>
      <c r="F178" s="698">
        <v>10</v>
      </c>
      <c r="G178" s="526">
        <v>187.85</v>
      </c>
      <c r="H178" s="527">
        <f>F178*G178</f>
        <v>1878.5</v>
      </c>
      <c r="I178" s="95"/>
      <c r="J178" s="96"/>
      <c r="K178" s="400"/>
      <c r="L178" s="296"/>
      <c r="M178" s="183"/>
    </row>
    <row r="179" spans="1:13">
      <c r="A179" s="257"/>
      <c r="B179" s="78">
        <v>2018</v>
      </c>
      <c r="C179" s="556">
        <v>10</v>
      </c>
      <c r="D179" s="646" t="s">
        <v>202</v>
      </c>
      <c r="E179" s="387">
        <v>2018</v>
      </c>
      <c r="F179" s="753">
        <v>210</v>
      </c>
      <c r="G179" s="38">
        <v>47.81</v>
      </c>
      <c r="H179" s="217">
        <f>F179*G179</f>
        <v>10040.1</v>
      </c>
      <c r="I179" s="108"/>
      <c r="J179" s="109"/>
      <c r="K179" s="401"/>
      <c r="L179" s="43"/>
      <c r="M179" s="176"/>
    </row>
    <row r="180" spans="1:13" s="56" customFormat="1" ht="15.75" thickBot="1">
      <c r="A180" s="258">
        <v>4</v>
      </c>
      <c r="B180" s="258"/>
      <c r="C180" s="198"/>
      <c r="D180" s="242"/>
      <c r="E180" s="530"/>
      <c r="F180" s="559"/>
      <c r="G180" s="531"/>
      <c r="H180" s="438"/>
      <c r="I180" s="101"/>
      <c r="J180" s="102"/>
      <c r="K180" s="399"/>
      <c r="L180" s="42"/>
      <c r="M180" s="177"/>
    </row>
    <row r="181" spans="1:13" ht="30" customHeight="1">
      <c r="A181" s="338">
        <v>5</v>
      </c>
      <c r="B181" s="485">
        <v>2018</v>
      </c>
      <c r="C181" s="314">
        <v>10</v>
      </c>
      <c r="D181" s="647" t="s">
        <v>203</v>
      </c>
      <c r="E181" s="322">
        <v>2018</v>
      </c>
      <c r="F181" s="204">
        <v>210</v>
      </c>
      <c r="G181" s="323">
        <v>37.58</v>
      </c>
      <c r="H181" s="324">
        <f>F181*G181</f>
        <v>7891.7999999999993</v>
      </c>
      <c r="I181" s="34"/>
      <c r="J181" s="18"/>
      <c r="K181" s="348"/>
      <c r="L181" s="39"/>
      <c r="M181" s="173"/>
    </row>
    <row r="182" spans="1:13" s="309" customFormat="1">
      <c r="A182" s="257"/>
      <c r="B182" s="575">
        <v>2020</v>
      </c>
      <c r="C182" s="556">
        <v>10</v>
      </c>
      <c r="D182" s="679"/>
      <c r="E182" s="387">
        <v>2020</v>
      </c>
      <c r="F182" s="206">
        <v>35</v>
      </c>
      <c r="G182" s="388">
        <v>79</v>
      </c>
      <c r="H182" s="389">
        <f>F182*G182</f>
        <v>2765</v>
      </c>
      <c r="I182" s="19"/>
      <c r="J182" s="64"/>
      <c r="K182" s="415"/>
      <c r="L182" s="27"/>
      <c r="M182" s="184"/>
    </row>
    <row r="183" spans="1:13" s="309" customFormat="1" ht="15.75" thickBot="1">
      <c r="A183" s="258"/>
      <c r="B183" s="575"/>
      <c r="C183" s="556"/>
      <c r="D183" s="648"/>
      <c r="E183" s="387"/>
      <c r="F183" s="206"/>
      <c r="G183" s="388"/>
      <c r="H183" s="389"/>
      <c r="I183" s="768"/>
      <c r="J183" s="478"/>
      <c r="K183" s="629"/>
      <c r="L183" s="26"/>
      <c r="M183" s="183"/>
    </row>
    <row r="184" spans="1:13">
      <c r="A184" s="294">
        <v>6</v>
      </c>
      <c r="B184" s="173"/>
      <c r="C184" s="173"/>
      <c r="D184" s="814" t="s">
        <v>84</v>
      </c>
      <c r="E184" s="325"/>
      <c r="F184" s="727"/>
      <c r="G184" s="808"/>
      <c r="H184" s="809"/>
      <c r="I184" s="44"/>
      <c r="J184" s="99"/>
      <c r="K184" s="805"/>
      <c r="L184" s="43"/>
      <c r="M184" s="176"/>
    </row>
    <row r="185" spans="1:13" s="309" customFormat="1">
      <c r="A185" s="295"/>
      <c r="B185" s="78">
        <v>2018</v>
      </c>
      <c r="C185" s="78">
        <v>9</v>
      </c>
      <c r="D185" s="815"/>
      <c r="E185" s="475">
        <v>2018</v>
      </c>
      <c r="F185" s="753">
        <v>210</v>
      </c>
      <c r="G185" s="219">
        <v>122.91</v>
      </c>
      <c r="H185" s="438">
        <f>F185*G185</f>
        <v>25811.1</v>
      </c>
      <c r="I185" s="35"/>
      <c r="J185" s="20"/>
      <c r="K185" s="402"/>
      <c r="L185" s="40"/>
      <c r="M185" s="174"/>
    </row>
    <row r="186" spans="1:13" s="309" customFormat="1">
      <c r="A186" s="295"/>
      <c r="B186" s="1093">
        <v>2021</v>
      </c>
      <c r="C186" s="1093">
        <v>8</v>
      </c>
      <c r="D186" s="813"/>
      <c r="E186" s="634">
        <v>2019</v>
      </c>
      <c r="F186" s="1094">
        <v>2</v>
      </c>
      <c r="G186" s="1095">
        <v>252</v>
      </c>
      <c r="H186" s="1096">
        <v>504</v>
      </c>
      <c r="I186" s="4"/>
      <c r="J186" s="20"/>
      <c r="K186" s="402"/>
      <c r="L186" s="40"/>
      <c r="M186" s="174"/>
    </row>
    <row r="187" spans="1:13" s="309" customFormat="1">
      <c r="A187" s="295"/>
      <c r="B187" s="491">
        <v>2020</v>
      </c>
      <c r="C187" s="491">
        <v>6</v>
      </c>
      <c r="D187" s="815"/>
      <c r="E187" s="78">
        <v>2020</v>
      </c>
      <c r="F187" s="590">
        <v>20</v>
      </c>
      <c r="G187" s="580">
        <v>252</v>
      </c>
      <c r="H187" s="810">
        <f>F187*G187</f>
        <v>5040</v>
      </c>
      <c r="I187" s="79"/>
      <c r="J187" s="64"/>
      <c r="K187" s="410"/>
      <c r="L187" s="27"/>
      <c r="M187" s="184"/>
    </row>
    <row r="188" spans="1:13" s="309" customFormat="1" ht="15.75" thickBot="1">
      <c r="A188" s="295"/>
      <c r="B188" s="434">
        <v>2020</v>
      </c>
      <c r="C188" s="434">
        <v>4</v>
      </c>
      <c r="D188" s="815"/>
      <c r="E188" s="434">
        <v>2020</v>
      </c>
      <c r="F188" s="269">
        <v>20</v>
      </c>
      <c r="G188" s="763">
        <v>252</v>
      </c>
      <c r="H188" s="270">
        <f>F188*G188</f>
        <v>5040</v>
      </c>
      <c r="I188" s="79"/>
      <c r="J188" s="64"/>
      <c r="K188" s="410"/>
      <c r="L188" s="27"/>
      <c r="M188" s="184"/>
    </row>
    <row r="189" spans="1:13" s="309" customFormat="1" ht="29.25">
      <c r="A189" s="294">
        <v>7</v>
      </c>
      <c r="B189" s="353">
        <v>2018</v>
      </c>
      <c r="C189" s="314">
        <v>9</v>
      </c>
      <c r="D189" s="1143" t="s">
        <v>158</v>
      </c>
      <c r="E189" s="467">
        <v>2018</v>
      </c>
      <c r="F189" s="387">
        <v>210</v>
      </c>
      <c r="G189" s="582">
        <v>125.84</v>
      </c>
      <c r="H189" s="389">
        <f>F189*G189</f>
        <v>26426.400000000001</v>
      </c>
      <c r="I189" s="196"/>
      <c r="J189" s="338"/>
      <c r="K189" s="406"/>
      <c r="L189" s="25"/>
      <c r="M189" s="179"/>
    </row>
    <row r="190" spans="1:13" s="309" customFormat="1">
      <c r="A190" s="295"/>
      <c r="B190" s="1093">
        <v>2021</v>
      </c>
      <c r="C190" s="1097">
        <v>8</v>
      </c>
      <c r="D190" s="816"/>
      <c r="E190" s="1098">
        <v>2019</v>
      </c>
      <c r="F190" s="1099">
        <v>2</v>
      </c>
      <c r="G190" s="1100">
        <v>253</v>
      </c>
      <c r="H190" s="637">
        <v>506</v>
      </c>
      <c r="I190" s="197"/>
      <c r="J190" s="257"/>
      <c r="K190" s="410"/>
      <c r="L190" s="27"/>
      <c r="M190" s="184"/>
    </row>
    <row r="191" spans="1:13" s="309" customFormat="1">
      <c r="A191" s="295"/>
      <c r="B191" s="78">
        <v>2020</v>
      </c>
      <c r="C191" s="556">
        <v>4</v>
      </c>
      <c r="D191" s="677"/>
      <c r="E191" s="78">
        <v>2020</v>
      </c>
      <c r="F191" s="579">
        <v>20</v>
      </c>
      <c r="G191" s="790">
        <v>253</v>
      </c>
      <c r="H191" s="329">
        <f>F191*G191</f>
        <v>5060</v>
      </c>
      <c r="I191" s="221"/>
      <c r="J191" s="363"/>
      <c r="K191" s="399"/>
      <c r="L191" s="42"/>
      <c r="M191" s="177"/>
    </row>
    <row r="192" spans="1:13" s="309" customFormat="1" ht="15.75" thickBot="1">
      <c r="A192" s="296"/>
      <c r="B192" s="330">
        <v>2020</v>
      </c>
      <c r="C192" s="555">
        <v>6</v>
      </c>
      <c r="D192" s="493"/>
      <c r="E192" s="330">
        <v>2020</v>
      </c>
      <c r="F192" s="811">
        <v>20</v>
      </c>
      <c r="G192" s="547">
        <v>253</v>
      </c>
      <c r="H192" s="527">
        <f>F192*G192</f>
        <v>5060</v>
      </c>
      <c r="I192" s="198"/>
      <c r="J192" s="258"/>
      <c r="K192" s="400"/>
      <c r="L192" s="26"/>
      <c r="M192" s="183"/>
    </row>
    <row r="193" spans="1:13" s="309" customFormat="1" ht="39" customHeight="1">
      <c r="A193" s="338">
        <v>8</v>
      </c>
      <c r="B193" s="485">
        <v>2019</v>
      </c>
      <c r="C193" s="314">
        <v>3</v>
      </c>
      <c r="D193" s="557" t="s">
        <v>121</v>
      </c>
      <c r="E193" s="322">
        <v>2018</v>
      </c>
      <c r="F193" s="204">
        <v>215</v>
      </c>
      <c r="G193" s="323">
        <v>86.99</v>
      </c>
      <c r="H193" s="324">
        <f t="shared" ref="H193:H204" si="5">F193*G193</f>
        <v>18702.849999999999</v>
      </c>
      <c r="I193" s="193"/>
      <c r="J193" s="252"/>
      <c r="K193" s="396"/>
      <c r="L193" s="335"/>
      <c r="M193" s="173"/>
    </row>
    <row r="194" spans="1:13" s="309" customFormat="1" ht="14.25" customHeight="1" thickBot="1">
      <c r="A194" s="258"/>
      <c r="B194" s="558"/>
      <c r="C194" s="555"/>
      <c r="D194" s="676"/>
      <c r="E194" s="533"/>
      <c r="F194" s="208"/>
      <c r="G194" s="747"/>
      <c r="H194" s="532"/>
      <c r="I194" s="198"/>
      <c r="J194" s="258"/>
      <c r="K194" s="400"/>
      <c r="L194" s="296"/>
      <c r="M194" s="183"/>
    </row>
    <row r="195" spans="1:13" s="309" customFormat="1" ht="40.5" customHeight="1">
      <c r="A195" s="338">
        <v>9</v>
      </c>
      <c r="B195" s="485">
        <v>2019</v>
      </c>
      <c r="C195" s="314">
        <v>3</v>
      </c>
      <c r="D195" s="557" t="s">
        <v>89</v>
      </c>
      <c r="E195" s="322">
        <v>2018</v>
      </c>
      <c r="F195" s="204">
        <v>215</v>
      </c>
      <c r="G195" s="756">
        <v>78.81</v>
      </c>
      <c r="H195" s="324">
        <f t="shared" si="5"/>
        <v>16944.150000000001</v>
      </c>
      <c r="I195" s="193"/>
      <c r="J195" s="252"/>
      <c r="K195" s="396"/>
      <c r="L195" s="335"/>
      <c r="M195" s="173"/>
    </row>
    <row r="196" spans="1:13" s="309" customFormat="1" ht="15.75" customHeight="1">
      <c r="A196" s="250"/>
      <c r="B196" s="733">
        <v>2020</v>
      </c>
      <c r="C196" s="331">
        <v>5</v>
      </c>
      <c r="D196" s="860"/>
      <c r="E196" s="331">
        <v>2018</v>
      </c>
      <c r="F196" s="145">
        <v>70</v>
      </c>
      <c r="G196" s="812">
        <v>78.81</v>
      </c>
      <c r="H196" s="146">
        <f>F196*G196</f>
        <v>5516.7</v>
      </c>
      <c r="I196" s="218"/>
      <c r="J196" s="250"/>
      <c r="K196" s="401"/>
      <c r="L196" s="336"/>
      <c r="M196" s="176"/>
    </row>
    <row r="197" spans="1:13" s="309" customFormat="1" ht="13.5" customHeight="1" thickBot="1">
      <c r="A197" s="257"/>
      <c r="B197" s="575"/>
      <c r="C197" s="556"/>
      <c r="D197" s="759"/>
      <c r="E197" s="556"/>
      <c r="F197" s="832"/>
      <c r="G197" s="580"/>
      <c r="H197" s="810"/>
      <c r="I197" s="197"/>
      <c r="J197" s="257"/>
      <c r="K197" s="410"/>
      <c r="L197" s="295"/>
      <c r="M197" s="184"/>
    </row>
    <row r="198" spans="1:13" s="309" customFormat="1" ht="41.25" customHeight="1">
      <c r="A198" s="338">
        <v>10</v>
      </c>
      <c r="B198" s="353">
        <v>2019</v>
      </c>
      <c r="C198" s="314">
        <v>3</v>
      </c>
      <c r="D198" s="557" t="s">
        <v>91</v>
      </c>
      <c r="E198" s="322">
        <v>2018</v>
      </c>
      <c r="F198" s="204">
        <v>215</v>
      </c>
      <c r="G198" s="756">
        <v>74.290000000000006</v>
      </c>
      <c r="H198" s="324">
        <f t="shared" si="5"/>
        <v>15972.350000000002</v>
      </c>
      <c r="I198" s="193"/>
      <c r="J198" s="252"/>
      <c r="K198" s="396"/>
      <c r="L198" s="335"/>
      <c r="M198" s="173"/>
    </row>
    <row r="199" spans="1:13" s="309" customFormat="1" ht="16.5" customHeight="1" thickBot="1">
      <c r="A199" s="258"/>
      <c r="B199" s="558"/>
      <c r="C199" s="555"/>
      <c r="D199" s="676"/>
      <c r="E199" s="533"/>
      <c r="F199" s="208"/>
      <c r="G199" s="219"/>
      <c r="H199" s="389"/>
      <c r="I199" s="197"/>
      <c r="J199" s="257"/>
      <c r="K199" s="410"/>
      <c r="L199" s="295"/>
      <c r="M199" s="184"/>
    </row>
    <row r="200" spans="1:13" s="309" customFormat="1" ht="25.5" customHeight="1">
      <c r="A200" s="338">
        <v>11</v>
      </c>
      <c r="B200" s="353">
        <v>2019</v>
      </c>
      <c r="C200" s="314">
        <v>3</v>
      </c>
      <c r="D200" s="557" t="s">
        <v>92</v>
      </c>
      <c r="E200" s="322">
        <v>2018</v>
      </c>
      <c r="F200" s="204">
        <v>215</v>
      </c>
      <c r="G200" s="756">
        <v>118.52</v>
      </c>
      <c r="H200" s="324">
        <f t="shared" si="5"/>
        <v>25481.8</v>
      </c>
      <c r="I200" s="193"/>
      <c r="J200" s="252"/>
      <c r="K200" s="396"/>
      <c r="L200" s="335"/>
      <c r="M200" s="173"/>
    </row>
    <row r="201" spans="1:13" s="309" customFormat="1" ht="15" customHeight="1" thickBot="1">
      <c r="A201" s="258"/>
      <c r="B201" s="558"/>
      <c r="C201" s="555"/>
      <c r="D201" s="676"/>
      <c r="E201" s="533"/>
      <c r="F201" s="206"/>
      <c r="G201" s="219"/>
      <c r="H201" s="577"/>
      <c r="I201" s="198"/>
      <c r="J201" s="258"/>
      <c r="K201" s="400"/>
      <c r="L201" s="296"/>
      <c r="M201" s="183"/>
    </row>
    <row r="202" spans="1:13" s="309" customFormat="1" ht="31.5" customHeight="1">
      <c r="A202" s="338">
        <v>12</v>
      </c>
      <c r="B202" s="353">
        <v>2019</v>
      </c>
      <c r="C202" s="353">
        <v>3</v>
      </c>
      <c r="D202" s="557" t="s">
        <v>204</v>
      </c>
      <c r="E202" s="455">
        <v>2018</v>
      </c>
      <c r="F202" s="204">
        <v>215</v>
      </c>
      <c r="G202" s="756">
        <v>71.52</v>
      </c>
      <c r="H202" s="324">
        <f t="shared" si="5"/>
        <v>15376.8</v>
      </c>
      <c r="I202" s="193"/>
      <c r="J202" s="252"/>
      <c r="K202" s="396"/>
      <c r="L202" s="335"/>
      <c r="M202" s="173"/>
    </row>
    <row r="203" spans="1:13" s="309" customFormat="1" ht="15.75" thickBot="1">
      <c r="A203" s="257"/>
      <c r="B203" s="330">
        <v>2020</v>
      </c>
      <c r="C203" s="330">
        <v>4</v>
      </c>
      <c r="D203" s="676"/>
      <c r="E203" s="330">
        <v>2020</v>
      </c>
      <c r="F203" s="351">
        <v>10</v>
      </c>
      <c r="G203" s="547">
        <v>183</v>
      </c>
      <c r="H203" s="270">
        <f>F203*G203</f>
        <v>1830</v>
      </c>
      <c r="I203" s="197"/>
      <c r="J203" s="257"/>
      <c r="K203" s="410"/>
      <c r="L203" s="295"/>
      <c r="M203" s="184"/>
    </row>
    <row r="204" spans="1:13" s="309" customFormat="1" ht="39" customHeight="1">
      <c r="A204" s="338">
        <v>13</v>
      </c>
      <c r="B204" s="681">
        <v>2019</v>
      </c>
      <c r="C204" s="661">
        <v>3</v>
      </c>
      <c r="D204" s="760" t="s">
        <v>205</v>
      </c>
      <c r="E204" s="524">
        <v>2018</v>
      </c>
      <c r="F204" s="293">
        <v>215</v>
      </c>
      <c r="G204" s="756">
        <v>94.07</v>
      </c>
      <c r="H204" s="324">
        <f t="shared" si="5"/>
        <v>20225.05</v>
      </c>
      <c r="I204" s="193"/>
      <c r="J204" s="252"/>
      <c r="K204" s="396"/>
      <c r="L204" s="335"/>
      <c r="M204" s="173"/>
    </row>
    <row r="205" spans="1:13" s="309" customFormat="1" ht="15" customHeight="1">
      <c r="A205" s="250"/>
      <c r="B205" s="316">
        <v>2020</v>
      </c>
      <c r="C205" s="454">
        <v>4</v>
      </c>
      <c r="D205" s="818"/>
      <c r="E205" s="625">
        <v>2020</v>
      </c>
      <c r="F205" s="354">
        <v>10</v>
      </c>
      <c r="G205" s="318">
        <v>191.69</v>
      </c>
      <c r="H205" s="625">
        <f>F205*G205</f>
        <v>1916.9</v>
      </c>
      <c r="I205" s="218"/>
      <c r="J205" s="250"/>
      <c r="K205" s="401"/>
      <c r="L205" s="336"/>
      <c r="M205" s="176"/>
    </row>
    <row r="206" spans="1:13" s="56" customFormat="1" ht="16.5" customHeight="1" thickBot="1">
      <c r="A206" s="254"/>
      <c r="B206" s="555">
        <v>2020</v>
      </c>
      <c r="C206" s="330">
        <v>5</v>
      </c>
      <c r="D206" s="1199"/>
      <c r="E206" s="555">
        <v>2020</v>
      </c>
      <c r="F206" s="698">
        <v>50</v>
      </c>
      <c r="G206" s="526">
        <v>191.69</v>
      </c>
      <c r="H206" s="558">
        <f>F206*G206</f>
        <v>9584.5</v>
      </c>
      <c r="I206" s="271"/>
      <c r="J206" s="175"/>
      <c r="K206" s="151"/>
      <c r="L206" s="41"/>
      <c r="M206" s="175"/>
    </row>
    <row r="207" spans="1:13" s="56" customFormat="1" ht="38.25" customHeight="1" thickBot="1">
      <c r="A207" s="258"/>
      <c r="B207" s="218"/>
      <c r="C207" s="258"/>
      <c r="D207" s="596" t="s">
        <v>41</v>
      </c>
      <c r="E207" s="222"/>
      <c r="F207" s="106">
        <f>SUM(F170:F206)</f>
        <v>3149</v>
      </c>
      <c r="G207" s="57"/>
      <c r="H207" s="107">
        <f>SUM(H169:H206)</f>
        <v>324351.65000000002</v>
      </c>
      <c r="I207" s="380"/>
      <c r="J207" s="447">
        <f>SUM(J170:J205)</f>
        <v>0</v>
      </c>
      <c r="K207" s="417"/>
      <c r="L207" s="166"/>
      <c r="M207" s="190"/>
    </row>
    <row r="208" spans="1:13" s="56" customFormat="1" ht="21" customHeight="1">
      <c r="A208" s="1181" t="s">
        <v>15</v>
      </c>
      <c r="B208" s="289"/>
      <c r="C208" s="193"/>
      <c r="D208" s="244" t="s">
        <v>42</v>
      </c>
      <c r="E208" s="193"/>
      <c r="F208" s="37"/>
      <c r="G208" s="17"/>
      <c r="H208" s="100"/>
      <c r="I208" s="37"/>
      <c r="J208" s="100"/>
      <c r="K208" s="396"/>
      <c r="L208" s="39"/>
      <c r="M208" s="173"/>
    </row>
    <row r="209" spans="1:17">
      <c r="A209" s="257"/>
      <c r="B209" s="284">
        <v>2016</v>
      </c>
      <c r="C209" s="197">
        <v>12</v>
      </c>
      <c r="D209" s="626" t="s">
        <v>68</v>
      </c>
      <c r="E209" s="197">
        <v>2016</v>
      </c>
      <c r="F209" s="120">
        <v>257</v>
      </c>
      <c r="G209" s="30">
        <v>144.21</v>
      </c>
      <c r="H209" s="121">
        <f>F209*G209</f>
        <v>37061.97</v>
      </c>
      <c r="I209" s="120"/>
      <c r="J209" s="121"/>
      <c r="K209" s="410"/>
      <c r="L209" s="27"/>
      <c r="M209" s="371"/>
    </row>
    <row r="210" spans="1:17">
      <c r="A210" s="257"/>
      <c r="B210" s="284"/>
      <c r="C210" s="197"/>
      <c r="D210" s="626" t="s">
        <v>69</v>
      </c>
      <c r="E210" s="197"/>
      <c r="F210" s="120"/>
      <c r="G210" s="30"/>
      <c r="H210" s="121"/>
      <c r="I210" s="120"/>
      <c r="J210" s="121"/>
      <c r="K210" s="410"/>
      <c r="L210" s="27"/>
      <c r="M210" s="184"/>
    </row>
    <row r="211" spans="1:17" s="309" customFormat="1" ht="15.75" thickBot="1">
      <c r="A211" s="258"/>
      <c r="B211" s="377"/>
      <c r="C211" s="198"/>
      <c r="D211" s="686"/>
      <c r="E211" s="198"/>
      <c r="F211" s="118"/>
      <c r="G211" s="29"/>
      <c r="H211" s="119"/>
      <c r="I211" s="118"/>
      <c r="J211" s="119"/>
      <c r="K211" s="400"/>
      <c r="L211" s="26"/>
      <c r="M211" s="183"/>
    </row>
    <row r="212" spans="1:17" ht="31.5">
      <c r="A212" s="257" t="s">
        <v>16</v>
      </c>
      <c r="B212" s="78">
        <v>2019</v>
      </c>
      <c r="C212" s="197"/>
      <c r="D212" s="930" t="s">
        <v>234</v>
      </c>
      <c r="E212" s="931"/>
      <c r="F212" s="932"/>
      <c r="G212" s="933"/>
      <c r="H212" s="934"/>
      <c r="I212" s="935">
        <v>2017</v>
      </c>
      <c r="J212" s="936">
        <v>20</v>
      </c>
      <c r="K212" s="410"/>
      <c r="L212" s="27"/>
      <c r="M212" s="184"/>
      <c r="N212" s="309"/>
    </row>
    <row r="213" spans="1:17" s="309" customFormat="1" ht="14.25" customHeight="1" thickBot="1">
      <c r="A213" s="257"/>
      <c r="B213" s="258"/>
      <c r="C213" s="198"/>
      <c r="D213" s="937" t="s">
        <v>235</v>
      </c>
      <c r="E213" s="938"/>
      <c r="F213" s="939"/>
      <c r="G213" s="940"/>
      <c r="H213" s="941"/>
      <c r="I213" s="942">
        <v>2018</v>
      </c>
      <c r="J213" s="943">
        <v>20</v>
      </c>
      <c r="K213" s="400"/>
      <c r="L213" s="26"/>
      <c r="M213" s="183"/>
    </row>
    <row r="214" spans="1:17" ht="30">
      <c r="A214" s="338" t="s">
        <v>17</v>
      </c>
      <c r="B214" s="252">
        <v>2012</v>
      </c>
      <c r="C214" s="193">
        <v>2</v>
      </c>
      <c r="D214" s="628" t="s">
        <v>206</v>
      </c>
      <c r="E214" s="193">
        <v>2012</v>
      </c>
      <c r="F214" s="37">
        <v>135</v>
      </c>
      <c r="G214" s="17">
        <v>67.52</v>
      </c>
      <c r="H214" s="100">
        <f>F214*G214</f>
        <v>9115.1999999999989</v>
      </c>
      <c r="I214" s="37"/>
      <c r="J214" s="100"/>
      <c r="K214" s="472"/>
      <c r="L214" s="335"/>
      <c r="M214" s="252"/>
    </row>
    <row r="215" spans="1:17">
      <c r="A215" s="257"/>
      <c r="B215" s="251">
        <v>2017</v>
      </c>
      <c r="C215" s="194">
        <v>6</v>
      </c>
      <c r="D215" s="679"/>
      <c r="E215" s="194">
        <v>2017</v>
      </c>
      <c r="F215" s="46">
        <v>135</v>
      </c>
      <c r="G215" s="2">
        <v>63.2</v>
      </c>
      <c r="H215" s="105">
        <f>F215*G215</f>
        <v>8532</v>
      </c>
      <c r="I215" s="46"/>
      <c r="J215" s="105"/>
      <c r="K215" s="402"/>
      <c r="L215" s="40"/>
      <c r="M215" s="174"/>
    </row>
    <row r="216" spans="1:17" ht="13.5" customHeight="1" thickBot="1">
      <c r="A216" s="250"/>
      <c r="B216" s="251"/>
      <c r="C216" s="194"/>
      <c r="D216" s="235"/>
      <c r="E216" s="194"/>
      <c r="F216" s="46"/>
      <c r="G216" s="2"/>
      <c r="H216" s="105"/>
      <c r="I216" s="46"/>
      <c r="J216" s="877"/>
      <c r="K216" s="402"/>
      <c r="L216" s="40"/>
      <c r="M216" s="174"/>
    </row>
    <row r="217" spans="1:17" ht="30">
      <c r="A217" s="338" t="s">
        <v>18</v>
      </c>
      <c r="B217" s="252">
        <v>2012</v>
      </c>
      <c r="C217" s="193">
        <v>4</v>
      </c>
      <c r="D217" s="628" t="s">
        <v>160</v>
      </c>
      <c r="E217" s="193">
        <v>2012</v>
      </c>
      <c r="F217" s="37">
        <v>162</v>
      </c>
      <c r="G217" s="17">
        <v>75.72</v>
      </c>
      <c r="H217" s="100">
        <f>F217*G217</f>
        <v>12266.64</v>
      </c>
      <c r="I217" s="37"/>
      <c r="J217" s="100"/>
      <c r="K217" s="396"/>
      <c r="L217" s="39"/>
      <c r="M217" s="173"/>
    </row>
    <row r="218" spans="1:17">
      <c r="A218" s="257"/>
      <c r="B218" s="251">
        <v>2014</v>
      </c>
      <c r="C218" s="194">
        <v>4</v>
      </c>
      <c r="D218" s="679"/>
      <c r="E218" s="194">
        <v>2012</v>
      </c>
      <c r="F218" s="46">
        <v>1</v>
      </c>
      <c r="G218" s="2">
        <v>130</v>
      </c>
      <c r="H218" s="105">
        <v>130</v>
      </c>
      <c r="I218" s="46"/>
      <c r="J218" s="105"/>
      <c r="K218" s="402"/>
      <c r="L218" s="40"/>
      <c r="M218" s="174"/>
    </row>
    <row r="219" spans="1:17" ht="15.75" thickBot="1">
      <c r="A219" s="258"/>
      <c r="B219" s="258"/>
      <c r="C219" s="198"/>
      <c r="D219" s="242"/>
      <c r="E219" s="198"/>
      <c r="F219" s="118"/>
      <c r="G219" s="29"/>
      <c r="H219" s="119"/>
      <c r="I219" s="118"/>
      <c r="J219" s="119"/>
      <c r="K219" s="400"/>
      <c r="L219" s="26"/>
      <c r="M219" s="183"/>
    </row>
    <row r="220" spans="1:17" ht="30">
      <c r="A220" s="338">
        <v>5</v>
      </c>
      <c r="B220" s="252">
        <v>2007</v>
      </c>
      <c r="C220" s="193">
        <v>6</v>
      </c>
      <c r="D220" s="628" t="s">
        <v>207</v>
      </c>
      <c r="E220" s="193">
        <v>2007</v>
      </c>
      <c r="F220" s="37">
        <v>30</v>
      </c>
      <c r="G220" s="17">
        <v>190.51</v>
      </c>
      <c r="H220" s="100">
        <f>F220*G220</f>
        <v>5715.2999999999993</v>
      </c>
      <c r="I220" s="37"/>
      <c r="J220" s="100"/>
      <c r="K220" s="396"/>
      <c r="L220" s="39"/>
      <c r="M220" s="173"/>
      <c r="Q220" s="56" t="s">
        <v>64</v>
      </c>
    </row>
    <row r="221" spans="1:17">
      <c r="A221" s="257"/>
      <c r="B221" s="452">
        <v>2017</v>
      </c>
      <c r="C221" s="431">
        <v>4</v>
      </c>
      <c r="D221" s="677"/>
      <c r="E221" s="431">
        <v>2012</v>
      </c>
      <c r="F221" s="201">
        <v>1</v>
      </c>
      <c r="G221" s="432">
        <v>200</v>
      </c>
      <c r="H221" s="433">
        <v>200</v>
      </c>
      <c r="I221" s="46"/>
      <c r="J221" s="105"/>
      <c r="K221" s="402"/>
      <c r="L221" s="40"/>
      <c r="M221" s="174"/>
    </row>
    <row r="222" spans="1:17" ht="15.75" thickBot="1">
      <c r="A222" s="257"/>
      <c r="B222" s="452">
        <v>2018</v>
      </c>
      <c r="C222" s="436"/>
      <c r="D222" s="801"/>
      <c r="E222" s="436">
        <v>2012</v>
      </c>
      <c r="F222" s="205">
        <v>1</v>
      </c>
      <c r="G222" s="437">
        <v>230</v>
      </c>
      <c r="H222" s="438">
        <v>230</v>
      </c>
      <c r="I222" s="101"/>
      <c r="J222" s="102"/>
      <c r="K222" s="399"/>
      <c r="L222" s="42"/>
      <c r="M222" s="177"/>
      <c r="N222" s="32"/>
      <c r="Q222" s="56" t="s">
        <v>63</v>
      </c>
    </row>
    <row r="223" spans="1:17">
      <c r="A223" s="338">
        <v>6</v>
      </c>
      <c r="B223" s="252">
        <v>2012</v>
      </c>
      <c r="C223" s="193">
        <v>6</v>
      </c>
      <c r="D223" s="244" t="s">
        <v>44</v>
      </c>
      <c r="E223" s="335">
        <v>2012</v>
      </c>
      <c r="F223" s="37">
        <v>190</v>
      </c>
      <c r="G223" s="17">
        <v>78.260000000000005</v>
      </c>
      <c r="H223" s="100">
        <f>F223*G223</f>
        <v>14869.400000000001</v>
      </c>
      <c r="I223" s="37"/>
      <c r="J223" s="100"/>
      <c r="K223" s="396"/>
      <c r="L223" s="335"/>
      <c r="M223" s="173"/>
    </row>
    <row r="224" spans="1:17" ht="15.75" thickBot="1">
      <c r="A224" s="258"/>
      <c r="B224" s="254"/>
      <c r="C224" s="195"/>
      <c r="D224" s="1200"/>
      <c r="E224" s="379"/>
      <c r="F224" s="103"/>
      <c r="G224" s="21"/>
      <c r="H224" s="104"/>
      <c r="I224" s="103"/>
      <c r="J224" s="104"/>
      <c r="K224" s="397"/>
      <c r="L224" s="41"/>
      <c r="M224" s="175"/>
    </row>
    <row r="225" spans="1:14" ht="30">
      <c r="A225" s="338">
        <v>7</v>
      </c>
      <c r="B225" s="252">
        <v>2013</v>
      </c>
      <c r="C225" s="193">
        <v>1</v>
      </c>
      <c r="D225" s="628" t="s">
        <v>161</v>
      </c>
      <c r="E225" s="193">
        <v>2013</v>
      </c>
      <c r="F225" s="37">
        <v>155</v>
      </c>
      <c r="G225" s="17">
        <v>68.77</v>
      </c>
      <c r="H225" s="100">
        <f>F225*G225</f>
        <v>10659.349999999999</v>
      </c>
      <c r="I225" s="37"/>
      <c r="J225" s="100"/>
      <c r="K225" s="396"/>
      <c r="L225" s="39"/>
      <c r="M225" s="173"/>
    </row>
    <row r="226" spans="1:14" ht="15.75" thickBot="1">
      <c r="A226" s="257"/>
      <c r="B226" s="251"/>
      <c r="C226" s="194"/>
      <c r="D226" s="679"/>
      <c r="E226" s="194"/>
      <c r="F226" s="46"/>
      <c r="G226" s="2"/>
      <c r="H226" s="105"/>
      <c r="I226" s="46"/>
      <c r="J226" s="105"/>
      <c r="K226" s="402"/>
      <c r="L226" s="40"/>
      <c r="M226" s="174"/>
    </row>
    <row r="227" spans="1:14" s="56" customFormat="1" ht="15.75">
      <c r="A227" s="338">
        <v>9</v>
      </c>
      <c r="B227" s="252">
        <v>2015</v>
      </c>
      <c r="C227" s="193">
        <v>4</v>
      </c>
      <c r="D227" s="544" t="s">
        <v>162</v>
      </c>
      <c r="E227" s="193">
        <v>2015</v>
      </c>
      <c r="F227" s="130">
        <v>224</v>
      </c>
      <c r="G227" s="17">
        <v>360</v>
      </c>
      <c r="H227" s="131">
        <f>F227*G227</f>
        <v>80640</v>
      </c>
      <c r="I227" s="37"/>
      <c r="J227" s="100"/>
      <c r="K227" s="396"/>
      <c r="L227" s="335"/>
      <c r="M227" s="252"/>
    </row>
    <row r="228" spans="1:14" ht="16.5" thickBot="1">
      <c r="A228" s="257"/>
      <c r="B228" s="251">
        <v>2021</v>
      </c>
      <c r="C228" s="194">
        <v>7</v>
      </c>
      <c r="D228" s="679"/>
      <c r="E228" s="194">
        <v>2015</v>
      </c>
      <c r="F228" s="209">
        <v>60</v>
      </c>
      <c r="G228" s="2">
        <v>360</v>
      </c>
      <c r="H228" s="210">
        <v>21600</v>
      </c>
      <c r="I228" s="46"/>
      <c r="J228" s="105"/>
      <c r="K228" s="402"/>
      <c r="L228" s="40"/>
      <c r="M228" s="174"/>
      <c r="N228" s="476"/>
    </row>
    <row r="229" spans="1:14" ht="15.75">
      <c r="A229" s="257"/>
      <c r="B229" s="251">
        <v>2015</v>
      </c>
      <c r="C229" s="194">
        <v>4</v>
      </c>
      <c r="D229" s="544" t="s">
        <v>163</v>
      </c>
      <c r="E229" s="194">
        <v>2015</v>
      </c>
      <c r="F229" s="209">
        <v>223</v>
      </c>
      <c r="G229" s="2">
        <v>360</v>
      </c>
      <c r="H229" s="210">
        <f>F229*G229</f>
        <v>80280</v>
      </c>
      <c r="I229" s="46"/>
      <c r="J229" s="105"/>
      <c r="K229" s="402"/>
      <c r="L229" s="336"/>
      <c r="M229" s="250"/>
    </row>
    <row r="230" spans="1:14" s="56" customFormat="1">
      <c r="A230" s="250"/>
      <c r="B230" s="250">
        <v>2021</v>
      </c>
      <c r="C230" s="218">
        <v>7</v>
      </c>
      <c r="D230" s="679"/>
      <c r="E230" s="218">
        <v>2015</v>
      </c>
      <c r="F230" s="108">
        <v>60</v>
      </c>
      <c r="G230" s="3">
        <v>360</v>
      </c>
      <c r="H230" s="109">
        <v>21600</v>
      </c>
      <c r="I230" s="108"/>
      <c r="J230" s="109"/>
      <c r="K230" s="401"/>
      <c r="L230" s="43"/>
      <c r="M230" s="176"/>
    </row>
    <row r="231" spans="1:14" s="309" customFormat="1" ht="15.75" thickBot="1">
      <c r="A231" s="257"/>
      <c r="B231" s="257"/>
      <c r="C231" s="197"/>
      <c r="D231" s="245"/>
      <c r="E231" s="197"/>
      <c r="F231" s="120"/>
      <c r="G231" s="30"/>
      <c r="H231" s="121"/>
      <c r="I231" s="120"/>
      <c r="J231" s="121"/>
      <c r="K231" s="410"/>
      <c r="L231" s="27"/>
      <c r="M231" s="184"/>
    </row>
    <row r="232" spans="1:14">
      <c r="A232" s="338">
        <v>10</v>
      </c>
      <c r="B232" s="252">
        <v>2017</v>
      </c>
      <c r="C232" s="196">
        <v>1</v>
      </c>
      <c r="D232" s="244" t="s">
        <v>164</v>
      </c>
      <c r="E232" s="196">
        <v>2008</v>
      </c>
      <c r="F232" s="37">
        <v>160</v>
      </c>
      <c r="G232" s="17">
        <v>430</v>
      </c>
      <c r="H232" s="100">
        <f>F232*G232</f>
        <v>68800</v>
      </c>
      <c r="I232" s="37"/>
      <c r="J232" s="100"/>
      <c r="K232" s="396"/>
      <c r="L232" s="39"/>
      <c r="M232" s="173"/>
    </row>
    <row r="233" spans="1:14" s="56" customFormat="1" ht="28.5" customHeight="1" thickBot="1">
      <c r="A233" s="257"/>
      <c r="B233" s="78">
        <v>2020</v>
      </c>
      <c r="C233" s="78">
        <v>14</v>
      </c>
      <c r="E233" s="330">
        <v>2008</v>
      </c>
      <c r="F233" s="351">
        <v>63</v>
      </c>
      <c r="G233" s="526">
        <v>430</v>
      </c>
      <c r="H233" s="527">
        <v>27090</v>
      </c>
      <c r="I233" s="118"/>
      <c r="J233" s="119"/>
      <c r="K233" s="400"/>
      <c r="L233" s="26"/>
      <c r="M233" s="183"/>
    </row>
    <row r="234" spans="1:14" s="309" customFormat="1">
      <c r="A234" s="338" t="s">
        <v>25</v>
      </c>
      <c r="B234" s="71">
        <v>2021</v>
      </c>
      <c r="C234" s="291">
        <v>3</v>
      </c>
      <c r="D234" s="1008" t="s">
        <v>126</v>
      </c>
      <c r="E234" s="71">
        <v>2020</v>
      </c>
      <c r="F234" s="1007">
        <v>240</v>
      </c>
      <c r="G234" s="320">
        <v>166.7</v>
      </c>
      <c r="H234" s="321">
        <f>F234*G234</f>
        <v>40008</v>
      </c>
      <c r="I234" s="37"/>
      <c r="J234" s="100"/>
      <c r="K234" s="396"/>
      <c r="L234" s="39"/>
      <c r="M234" s="173"/>
    </row>
    <row r="235" spans="1:14" s="309" customFormat="1">
      <c r="A235" s="257"/>
      <c r="B235" s="78"/>
      <c r="C235" s="590"/>
      <c r="D235" s="74" t="s">
        <v>208</v>
      </c>
      <c r="E235" s="78"/>
      <c r="F235" s="579"/>
      <c r="G235" s="548"/>
      <c r="H235" s="810"/>
      <c r="I235" s="120"/>
      <c r="J235" s="121"/>
      <c r="K235" s="410"/>
      <c r="L235" s="27"/>
      <c r="M235" s="184"/>
    </row>
    <row r="236" spans="1:14" s="309" customFormat="1" ht="15.75" thickBot="1">
      <c r="A236" s="258"/>
      <c r="B236" s="330"/>
      <c r="C236" s="698"/>
      <c r="D236" s="1011"/>
      <c r="E236" s="183"/>
      <c r="F236" s="811"/>
      <c r="G236" s="526"/>
      <c r="H236" s="527"/>
      <c r="I236" s="118"/>
      <c r="J236" s="119"/>
      <c r="K236" s="400"/>
      <c r="L236" s="26"/>
      <c r="M236" s="183"/>
    </row>
    <row r="237" spans="1:14" s="47" customFormat="1" ht="33" customHeight="1">
      <c r="A237" s="252" t="s">
        <v>209</v>
      </c>
      <c r="B237" s="353">
        <v>2021</v>
      </c>
      <c r="C237" s="485">
        <v>8</v>
      </c>
      <c r="D237" s="1150" t="s">
        <v>132</v>
      </c>
      <c r="E237" s="1151">
        <v>2020</v>
      </c>
      <c r="F237" s="1152">
        <v>1</v>
      </c>
      <c r="G237" s="1153">
        <v>280</v>
      </c>
      <c r="H237" s="1154">
        <v>280</v>
      </c>
      <c r="I237" s="37"/>
      <c r="J237" s="100"/>
      <c r="K237" s="396"/>
      <c r="L237" s="39"/>
      <c r="M237" s="173"/>
    </row>
    <row r="238" spans="1:14" s="309" customFormat="1" ht="33" customHeight="1" thickBot="1">
      <c r="A238" s="258"/>
      <c r="B238" s="330">
        <v>2021</v>
      </c>
      <c r="C238" s="558">
        <v>11</v>
      </c>
      <c r="D238" s="1075"/>
      <c r="E238" s="1101">
        <v>2021</v>
      </c>
      <c r="F238" s="1102">
        <v>200</v>
      </c>
      <c r="G238" s="1103">
        <v>270</v>
      </c>
      <c r="H238" s="1104">
        <v>54000</v>
      </c>
      <c r="I238" s="118"/>
      <c r="J238" s="119"/>
      <c r="K238" s="400"/>
      <c r="L238" s="26"/>
      <c r="M238" s="183"/>
    </row>
    <row r="239" spans="1:14" s="309" customFormat="1" ht="27.75" customHeight="1" thickBot="1">
      <c r="A239" s="258"/>
      <c r="B239" s="446"/>
      <c r="C239" s="456"/>
      <c r="D239" s="570"/>
      <c r="E239" s="1027"/>
      <c r="F239" s="1202"/>
      <c r="G239" s="1203"/>
      <c r="H239" s="456"/>
      <c r="I239" s="118"/>
      <c r="J239" s="119"/>
      <c r="K239" s="400"/>
      <c r="L239" s="26"/>
      <c r="M239" s="183"/>
    </row>
    <row r="240" spans="1:14" s="309" customFormat="1" ht="19.5" customHeight="1" thickBot="1">
      <c r="A240" s="258"/>
      <c r="B240" s="257"/>
      <c r="C240" s="197"/>
      <c r="D240" s="570"/>
      <c r="E240" s="1252"/>
      <c r="F240" s="1253"/>
      <c r="G240" s="1203"/>
      <c r="H240" s="456"/>
      <c r="I240" s="118"/>
      <c r="J240" s="119"/>
      <c r="K240" s="400"/>
      <c r="L240" s="26"/>
      <c r="M240" s="183"/>
    </row>
    <row r="241" spans="1:15" s="47" customFormat="1" ht="23.25" customHeight="1" thickBot="1">
      <c r="A241" s="446"/>
      <c r="B241" s="446"/>
      <c r="C241" s="456"/>
      <c r="D241" s="265" t="s">
        <v>43</v>
      </c>
      <c r="E241" s="571"/>
      <c r="F241" s="1201">
        <f>SUM(F209:F239)</f>
        <v>2298</v>
      </c>
      <c r="G241" s="261"/>
      <c r="H241" s="369">
        <f>SUM(H209:H239)</f>
        <v>493077.86</v>
      </c>
      <c r="I241" s="945" t="s">
        <v>124</v>
      </c>
      <c r="J241" s="944">
        <f>SUM(J212:J237)</f>
        <v>40</v>
      </c>
      <c r="K241" s="572"/>
      <c r="L241" s="573"/>
      <c r="M241" s="574"/>
      <c r="O241" s="309"/>
    </row>
    <row r="242" spans="1:15" s="56" customFormat="1" ht="30" customHeight="1" thickBot="1">
      <c r="A242" s="1182"/>
      <c r="B242" s="446"/>
      <c r="C242" s="224"/>
      <c r="D242" s="687" t="s">
        <v>47</v>
      </c>
      <c r="E242" s="224"/>
      <c r="F242" s="118"/>
      <c r="G242" s="29"/>
      <c r="H242" s="119"/>
      <c r="I242" s="116"/>
      <c r="J242" s="117"/>
      <c r="K242" s="409"/>
      <c r="L242" s="66"/>
      <c r="M242" s="182"/>
    </row>
    <row r="243" spans="1:15" s="47" customFormat="1" ht="15.75">
      <c r="A243" s="494"/>
      <c r="B243" s="250">
        <v>2010</v>
      </c>
      <c r="C243" s="218">
        <v>3</v>
      </c>
      <c r="D243" s="613" t="s">
        <v>210</v>
      </c>
      <c r="E243" s="218">
        <v>2008</v>
      </c>
      <c r="F243" s="215">
        <v>151</v>
      </c>
      <c r="G243" s="3">
        <v>240</v>
      </c>
      <c r="H243" s="216">
        <f>F243*G243</f>
        <v>36240</v>
      </c>
      <c r="I243" s="108"/>
      <c r="J243" s="109"/>
      <c r="K243" s="401"/>
      <c r="L243" s="336"/>
      <c r="M243" s="250"/>
    </row>
    <row r="244" spans="1:15" ht="15" customHeight="1" thickBot="1">
      <c r="A244" s="1183" t="s">
        <v>15</v>
      </c>
      <c r="B244" s="251">
        <v>2011</v>
      </c>
      <c r="C244" s="194">
        <v>2</v>
      </c>
      <c r="D244" s="679"/>
      <c r="E244" s="194">
        <v>2010</v>
      </c>
      <c r="F244" s="209">
        <v>2</v>
      </c>
      <c r="G244" s="2">
        <v>175.53</v>
      </c>
      <c r="H244" s="210">
        <f>F244*G244</f>
        <v>351.06</v>
      </c>
      <c r="I244" s="46"/>
      <c r="J244" s="105"/>
      <c r="K244" s="402"/>
      <c r="L244" s="40"/>
      <c r="M244" s="174"/>
    </row>
    <row r="245" spans="1:15" ht="15.75">
      <c r="A245" s="338" t="s">
        <v>16</v>
      </c>
      <c r="B245" s="252">
        <v>2012</v>
      </c>
      <c r="C245" s="193">
        <v>4</v>
      </c>
      <c r="D245" s="244" t="s">
        <v>165</v>
      </c>
      <c r="E245" s="193">
        <v>2012</v>
      </c>
      <c r="F245" s="130">
        <v>172</v>
      </c>
      <c r="G245" s="17">
        <v>89.64</v>
      </c>
      <c r="H245" s="131">
        <f>F245*G245</f>
        <v>15418.08</v>
      </c>
      <c r="I245" s="37"/>
      <c r="J245" s="100"/>
      <c r="K245" s="396"/>
      <c r="L245" s="335"/>
      <c r="M245" s="173"/>
    </row>
    <row r="246" spans="1:15" ht="16.5" thickBot="1">
      <c r="A246" s="258"/>
      <c r="B246" s="254"/>
      <c r="C246" s="195"/>
      <c r="D246" s="1200"/>
      <c r="E246" s="195"/>
      <c r="F246" s="211"/>
      <c r="G246" s="21"/>
      <c r="H246" s="212"/>
      <c r="I246" s="103"/>
      <c r="J246" s="104"/>
      <c r="K246" s="397"/>
      <c r="L246" s="379"/>
      <c r="M246" s="175"/>
    </row>
    <row r="247" spans="1:15" ht="15.75">
      <c r="A247" s="338" t="s">
        <v>17</v>
      </c>
      <c r="B247" s="338">
        <v>2016</v>
      </c>
      <c r="C247" s="283">
        <v>13</v>
      </c>
      <c r="D247" s="1140" t="s">
        <v>70</v>
      </c>
      <c r="E247" s="338">
        <v>2016</v>
      </c>
      <c r="F247" s="1254">
        <v>229</v>
      </c>
      <c r="G247" s="28">
        <v>137.25</v>
      </c>
      <c r="H247" s="1255">
        <f>F247*G247</f>
        <v>31430.25</v>
      </c>
      <c r="I247" s="110"/>
      <c r="J247" s="111"/>
      <c r="K247" s="396"/>
      <c r="L247" s="294"/>
      <c r="M247" s="179"/>
    </row>
    <row r="248" spans="1:15" ht="16.5" thickBot="1">
      <c r="A248" s="258"/>
      <c r="B248" s="254"/>
      <c r="C248" s="479"/>
      <c r="D248" s="1133" t="s">
        <v>97</v>
      </c>
      <c r="E248" s="254"/>
      <c r="F248" s="362"/>
      <c r="G248" s="21"/>
      <c r="H248" s="212"/>
      <c r="I248" s="103"/>
      <c r="J248" s="104"/>
      <c r="K248" s="397"/>
      <c r="L248" s="41"/>
      <c r="M248" s="175"/>
    </row>
    <row r="249" spans="1:15" s="309" customFormat="1" ht="30">
      <c r="A249" s="257" t="s">
        <v>18</v>
      </c>
      <c r="B249" s="250">
        <v>2013</v>
      </c>
      <c r="C249" s="218">
        <v>1</v>
      </c>
      <c r="D249" s="627" t="s">
        <v>211</v>
      </c>
      <c r="E249" s="218">
        <v>2013</v>
      </c>
      <c r="F249" s="215">
        <v>120</v>
      </c>
      <c r="G249" s="3">
        <v>85.37</v>
      </c>
      <c r="H249" s="216">
        <f>F249*G249</f>
        <v>10244.400000000001</v>
      </c>
      <c r="I249" s="108"/>
      <c r="J249" s="109"/>
      <c r="K249" s="421"/>
      <c r="L249" s="336"/>
      <c r="M249" s="250"/>
    </row>
    <row r="250" spans="1:15" s="309" customFormat="1" ht="15.75">
      <c r="A250" s="257"/>
      <c r="B250" s="452">
        <v>2017</v>
      </c>
      <c r="C250" s="436">
        <v>4</v>
      </c>
      <c r="D250" s="685"/>
      <c r="E250" s="436">
        <v>2013</v>
      </c>
      <c r="F250" s="213">
        <v>1</v>
      </c>
      <c r="G250" s="437">
        <v>150</v>
      </c>
      <c r="H250" s="214">
        <v>150</v>
      </c>
      <c r="I250" s="108"/>
      <c r="J250" s="109"/>
      <c r="K250" s="421"/>
      <c r="L250" s="336"/>
      <c r="M250" s="250"/>
    </row>
    <row r="251" spans="1:15" ht="27.75">
      <c r="A251" s="257"/>
      <c r="B251" s="251">
        <v>2017</v>
      </c>
      <c r="C251" s="194">
        <v>8</v>
      </c>
      <c r="D251" s="688" t="s">
        <v>212</v>
      </c>
      <c r="E251" s="194">
        <v>2016</v>
      </c>
      <c r="F251" s="209">
        <v>150</v>
      </c>
      <c r="G251" s="2">
        <v>74.56</v>
      </c>
      <c r="H251" s="210">
        <f>F251*G251</f>
        <v>11184</v>
      </c>
      <c r="I251" s="46"/>
      <c r="J251" s="105"/>
      <c r="K251" s="402"/>
      <c r="L251" s="40"/>
      <c r="M251" s="174"/>
    </row>
    <row r="252" spans="1:15" ht="15.75" thickBot="1">
      <c r="A252" s="257"/>
      <c r="B252" s="184"/>
      <c r="D252" s="184"/>
      <c r="F252" s="27"/>
      <c r="G252" s="51"/>
      <c r="H252" s="352"/>
      <c r="I252" s="101"/>
      <c r="J252" s="102"/>
      <c r="K252" s="399"/>
      <c r="L252" s="42"/>
      <c r="M252" s="177"/>
    </row>
    <row r="253" spans="1:15" s="309" customFormat="1" ht="15.75">
      <c r="A253" s="338" t="s">
        <v>19</v>
      </c>
      <c r="B253" s="252">
        <v>2013</v>
      </c>
      <c r="C253" s="193">
        <v>1</v>
      </c>
      <c r="D253" s="244" t="s">
        <v>44</v>
      </c>
      <c r="E253" s="193">
        <v>2012</v>
      </c>
      <c r="F253" s="130">
        <v>157</v>
      </c>
      <c r="G253" s="17">
        <v>74.94</v>
      </c>
      <c r="H253" s="131">
        <f>F253*G253</f>
        <v>11765.58</v>
      </c>
      <c r="I253" s="37"/>
      <c r="J253" s="100"/>
      <c r="K253" s="396"/>
      <c r="L253" s="39"/>
      <c r="M253" s="173"/>
    </row>
    <row r="254" spans="1:15" ht="15.75">
      <c r="A254" s="257"/>
      <c r="B254" s="251">
        <v>2014</v>
      </c>
      <c r="C254" s="194">
        <v>6</v>
      </c>
      <c r="D254" s="679"/>
      <c r="E254" s="194">
        <v>2012</v>
      </c>
      <c r="F254" s="209">
        <v>40</v>
      </c>
      <c r="G254" s="2">
        <v>74.94</v>
      </c>
      <c r="H254" s="210">
        <f>F254*G254</f>
        <v>2997.6</v>
      </c>
      <c r="I254" s="46"/>
      <c r="J254" s="105"/>
      <c r="K254" s="402"/>
      <c r="L254" s="40"/>
      <c r="M254" s="174"/>
    </row>
    <row r="255" spans="1:15" ht="16.5" thickBot="1">
      <c r="A255" s="258"/>
      <c r="B255" s="254"/>
      <c r="C255" s="195"/>
      <c r="D255" s="234"/>
      <c r="E255" s="195"/>
      <c r="F255" s="211"/>
      <c r="G255" s="21"/>
      <c r="H255" s="212"/>
      <c r="I255" s="103"/>
      <c r="J255" s="104"/>
      <c r="K255" s="397"/>
      <c r="L255" s="41"/>
      <c r="M255" s="175"/>
    </row>
    <row r="256" spans="1:15" ht="30">
      <c r="A256" s="338" t="s">
        <v>20</v>
      </c>
      <c r="B256" s="252">
        <v>2015</v>
      </c>
      <c r="C256" s="193">
        <v>1</v>
      </c>
      <c r="D256" s="628" t="s">
        <v>213</v>
      </c>
      <c r="E256" s="193">
        <v>2014</v>
      </c>
      <c r="F256" s="130">
        <v>49</v>
      </c>
      <c r="G256" s="17">
        <v>116.13</v>
      </c>
      <c r="H256" s="131">
        <f>F256*G256</f>
        <v>5690.37</v>
      </c>
      <c r="I256" s="37"/>
      <c r="J256" s="100"/>
      <c r="K256" s="396"/>
      <c r="L256" s="335"/>
      <c r="M256" s="252"/>
    </row>
    <row r="257" spans="1:13" ht="16.5" thickBot="1">
      <c r="A257" s="258"/>
      <c r="B257" s="257"/>
      <c r="C257" s="197"/>
      <c r="D257" s="686"/>
      <c r="E257" s="372"/>
      <c r="F257" s="126"/>
      <c r="G257" s="30"/>
      <c r="H257" s="127"/>
      <c r="I257" s="46"/>
      <c r="J257" s="105"/>
      <c r="K257" s="402"/>
      <c r="L257" s="40"/>
      <c r="M257" s="174"/>
    </row>
    <row r="258" spans="1:13" s="47" customFormat="1" ht="15.75">
      <c r="A258" s="257" t="s">
        <v>21</v>
      </c>
      <c r="B258" s="294">
        <v>2016</v>
      </c>
      <c r="C258" s="338">
        <v>11</v>
      </c>
      <c r="D258" s="626" t="s">
        <v>65</v>
      </c>
      <c r="E258" s="193">
        <v>2019</v>
      </c>
      <c r="F258" s="130">
        <v>118</v>
      </c>
      <c r="G258" s="17">
        <v>475</v>
      </c>
      <c r="H258" s="131">
        <f>F258*G258</f>
        <v>56050</v>
      </c>
      <c r="I258" s="37"/>
      <c r="J258" s="100"/>
      <c r="K258" s="396"/>
      <c r="L258" s="335"/>
      <c r="M258" s="252"/>
    </row>
    <row r="259" spans="1:13" s="47" customFormat="1" ht="15.75">
      <c r="A259" s="257"/>
      <c r="B259" s="27"/>
      <c r="C259" s="184"/>
      <c r="D259" s="677"/>
      <c r="E259" s="194">
        <v>2019</v>
      </c>
      <c r="F259" s="209">
        <v>70</v>
      </c>
      <c r="G259" s="2">
        <v>475</v>
      </c>
      <c r="H259" s="210">
        <f>F259*G259</f>
        <v>33250</v>
      </c>
      <c r="I259" s="108"/>
      <c r="J259" s="109"/>
      <c r="K259" s="401"/>
      <c r="L259" s="336"/>
      <c r="M259" s="250"/>
    </row>
    <row r="260" spans="1:13" s="309" customFormat="1" ht="15.75">
      <c r="A260" s="257"/>
      <c r="B260" s="295">
        <v>2017</v>
      </c>
      <c r="C260" s="257">
        <v>1.3</v>
      </c>
      <c r="D260" s="564"/>
      <c r="E260" s="386">
        <v>2019</v>
      </c>
      <c r="F260" s="383">
        <v>45</v>
      </c>
      <c r="G260" s="384">
        <v>475</v>
      </c>
      <c r="H260" s="385">
        <f>F260*G260</f>
        <v>21375</v>
      </c>
      <c r="I260" s="46"/>
      <c r="J260" s="105"/>
      <c r="K260" s="402"/>
      <c r="L260" s="337"/>
      <c r="M260" s="251"/>
    </row>
    <row r="261" spans="1:13" s="309" customFormat="1" ht="16.5" thickBot="1">
      <c r="A261" s="257"/>
      <c r="B261" s="563"/>
      <c r="C261" s="562"/>
      <c r="D261" s="184"/>
      <c r="E261" s="482"/>
      <c r="F261" s="695"/>
      <c r="G261" s="696"/>
      <c r="H261" s="697"/>
      <c r="I261" s="120"/>
      <c r="J261" s="121"/>
      <c r="K261" s="410"/>
      <c r="L261" s="295"/>
      <c r="M261" s="257"/>
    </row>
    <row r="262" spans="1:13" s="309" customFormat="1" ht="15.75">
      <c r="A262" s="257"/>
      <c r="B262" s="257">
        <v>2016</v>
      </c>
      <c r="C262" s="197">
        <v>11</v>
      </c>
      <c r="D262" s="623" t="s">
        <v>75</v>
      </c>
      <c r="E262" s="335">
        <v>2019</v>
      </c>
      <c r="F262" s="130">
        <v>118</v>
      </c>
      <c r="G262" s="17">
        <v>475</v>
      </c>
      <c r="H262" s="131">
        <f>F262*G262</f>
        <v>56050</v>
      </c>
      <c r="I262" s="37"/>
      <c r="J262" s="100"/>
      <c r="K262" s="396"/>
      <c r="L262" s="335"/>
      <c r="M262" s="252"/>
    </row>
    <row r="263" spans="1:13" s="309" customFormat="1" ht="15.75">
      <c r="A263" s="257"/>
      <c r="B263" s="257"/>
      <c r="C263" s="197"/>
      <c r="D263" s="677"/>
      <c r="E263" s="337">
        <v>2019</v>
      </c>
      <c r="F263" s="209">
        <v>70</v>
      </c>
      <c r="G263" s="2">
        <v>475</v>
      </c>
      <c r="H263" s="216">
        <f>F263*G263</f>
        <v>33250</v>
      </c>
      <c r="I263" s="120"/>
      <c r="J263" s="121"/>
      <c r="K263" s="410"/>
      <c r="L263" s="27"/>
      <c r="M263" s="184"/>
    </row>
    <row r="264" spans="1:13" s="309" customFormat="1" ht="15.75">
      <c r="A264" s="257"/>
      <c r="B264" s="257">
        <v>2017</v>
      </c>
      <c r="C264" s="197">
        <v>1.3</v>
      </c>
      <c r="D264" s="564"/>
      <c r="E264" s="336">
        <v>2019</v>
      </c>
      <c r="F264" s="215">
        <v>45</v>
      </c>
      <c r="G264" s="3">
        <v>475</v>
      </c>
      <c r="H264" s="216">
        <f>F264*G264</f>
        <v>21375</v>
      </c>
      <c r="I264" s="120"/>
      <c r="J264" s="121"/>
      <c r="K264" s="410"/>
      <c r="L264" s="27"/>
      <c r="M264" s="184"/>
    </row>
    <row r="265" spans="1:13" s="309" customFormat="1" ht="16.5" thickBot="1">
      <c r="A265" s="257"/>
      <c r="B265" s="257"/>
      <c r="C265" s="197"/>
      <c r="D265" s="242"/>
      <c r="E265" s="296"/>
      <c r="F265" s="667"/>
      <c r="G265" s="29"/>
      <c r="H265" s="669"/>
      <c r="I265" s="118"/>
      <c r="J265" s="119"/>
      <c r="K265" s="400"/>
      <c r="L265" s="26"/>
      <c r="M265" s="183"/>
    </row>
    <row r="266" spans="1:13" s="309" customFormat="1" ht="15.75">
      <c r="A266" s="338" t="s">
        <v>22</v>
      </c>
      <c r="B266" s="289">
        <v>2017</v>
      </c>
      <c r="C266" s="252">
        <v>6</v>
      </c>
      <c r="D266" s="693" t="s">
        <v>166</v>
      </c>
      <c r="E266" s="335">
        <v>2017</v>
      </c>
      <c r="F266" s="130">
        <v>135</v>
      </c>
      <c r="G266" s="17">
        <v>69.400000000000006</v>
      </c>
      <c r="H266" s="131">
        <f>F266*G266</f>
        <v>9369</v>
      </c>
      <c r="I266" s="37"/>
      <c r="J266" s="100"/>
      <c r="K266" s="396"/>
      <c r="L266" s="39"/>
      <c r="M266" s="173"/>
    </row>
    <row r="267" spans="1:13" s="309" customFormat="1" ht="15.75">
      <c r="A267" s="257"/>
      <c r="B267" s="625">
        <v>2019</v>
      </c>
      <c r="C267" s="454">
        <v>1</v>
      </c>
      <c r="D267" s="694"/>
      <c r="E267" s="354">
        <v>2017</v>
      </c>
      <c r="F267" s="691">
        <v>6</v>
      </c>
      <c r="G267" s="318">
        <v>160</v>
      </c>
      <c r="H267" s="692">
        <f>F267*G267</f>
        <v>960</v>
      </c>
      <c r="I267" s="46"/>
      <c r="J267" s="105"/>
      <c r="K267" s="402"/>
      <c r="L267" s="40"/>
      <c r="M267" s="174"/>
    </row>
    <row r="268" spans="1:13" s="309" customFormat="1" ht="15.75">
      <c r="A268" s="257"/>
      <c r="B268" s="454"/>
      <c r="C268" s="454"/>
      <c r="D268" s="699"/>
      <c r="E268" s="354"/>
      <c r="F268" s="691"/>
      <c r="G268" s="318"/>
      <c r="H268" s="692"/>
      <c r="I268" s="46"/>
      <c r="J268" s="105"/>
      <c r="K268" s="402"/>
      <c r="L268" s="40"/>
      <c r="M268" s="174"/>
    </row>
    <row r="269" spans="1:13" s="309" customFormat="1" ht="16.5" thickBot="1">
      <c r="A269" s="258"/>
      <c r="B269" s="575">
        <v>2019</v>
      </c>
      <c r="C269" s="330"/>
      <c r="D269" s="947" t="s">
        <v>98</v>
      </c>
      <c r="E269" s="698"/>
      <c r="F269" s="689"/>
      <c r="G269" s="526"/>
      <c r="H269" s="690"/>
      <c r="I269" s="831">
        <v>2017</v>
      </c>
      <c r="J269" s="946">
        <v>30</v>
      </c>
      <c r="K269" s="400"/>
      <c r="L269" s="26"/>
      <c r="M269" s="183"/>
    </row>
    <row r="270" spans="1:13" s="309" customFormat="1" ht="30">
      <c r="A270" s="294">
        <v>9</v>
      </c>
      <c r="B270" s="294">
        <v>2018</v>
      </c>
      <c r="C270" s="338">
        <v>7</v>
      </c>
      <c r="D270" s="700" t="s">
        <v>214</v>
      </c>
      <c r="E270" s="252">
        <v>2019</v>
      </c>
      <c r="F270" s="561">
        <v>129</v>
      </c>
      <c r="G270" s="17">
        <v>290</v>
      </c>
      <c r="H270" s="551">
        <f t="shared" ref="H270:H276" si="6">F270*G270</f>
        <v>37410</v>
      </c>
      <c r="I270" s="335"/>
      <c r="J270" s="100"/>
      <c r="K270" s="396"/>
      <c r="L270" s="335"/>
      <c r="M270" s="173"/>
    </row>
    <row r="271" spans="1:13" ht="15.75">
      <c r="A271" s="295"/>
      <c r="B271" s="337"/>
      <c r="C271" s="251"/>
      <c r="D271" s="1204" t="s">
        <v>215</v>
      </c>
      <c r="E271" s="363">
        <v>2019</v>
      </c>
      <c r="F271" s="361">
        <v>129</v>
      </c>
      <c r="G271" s="24">
        <v>280</v>
      </c>
      <c r="H271" s="552">
        <f t="shared" si="6"/>
        <v>36120</v>
      </c>
      <c r="I271" s="295"/>
      <c r="J271" s="121"/>
      <c r="K271" s="410"/>
      <c r="L271" s="27"/>
      <c r="M271" s="184"/>
    </row>
    <row r="272" spans="1:13" s="309" customFormat="1" ht="16.5" thickBot="1">
      <c r="A272" s="295"/>
      <c r="B272" s="295"/>
      <c r="C272" s="257"/>
      <c r="D272" s="701" t="s">
        <v>216</v>
      </c>
      <c r="E272" s="254">
        <v>2019</v>
      </c>
      <c r="F272" s="361">
        <v>129</v>
      </c>
      <c r="G272" s="24">
        <v>280</v>
      </c>
      <c r="H272" s="552">
        <f t="shared" si="6"/>
        <v>36120</v>
      </c>
      <c r="I272" s="378"/>
      <c r="J272" s="105"/>
      <c r="K272" s="399"/>
      <c r="L272" s="42"/>
      <c r="M272" s="177"/>
    </row>
    <row r="273" spans="1:13" s="309" customFormat="1" ht="30">
      <c r="A273" s="295"/>
      <c r="B273" s="337">
        <v>2018</v>
      </c>
      <c r="C273" s="251">
        <v>8</v>
      </c>
      <c r="D273" s="700" t="s">
        <v>217</v>
      </c>
      <c r="E273" s="289">
        <v>2019</v>
      </c>
      <c r="F273" s="560">
        <v>100</v>
      </c>
      <c r="G273" s="2">
        <v>290</v>
      </c>
      <c r="H273" s="553">
        <f t="shared" si="6"/>
        <v>29000</v>
      </c>
      <c r="I273" s="337"/>
      <c r="J273" s="105"/>
      <c r="K273" s="402"/>
      <c r="L273" s="40"/>
      <c r="M273" s="174"/>
    </row>
    <row r="274" spans="1:13" s="309" customFormat="1" ht="15.75">
      <c r="A274" s="295"/>
      <c r="B274" s="337"/>
      <c r="C274" s="251"/>
      <c r="D274" s="1205" t="s">
        <v>218</v>
      </c>
      <c r="E274" s="458">
        <v>2019</v>
      </c>
      <c r="F274" s="560">
        <v>100</v>
      </c>
      <c r="G274" s="2">
        <v>280</v>
      </c>
      <c r="H274" s="553">
        <f t="shared" si="6"/>
        <v>28000</v>
      </c>
      <c r="I274" s="337"/>
      <c r="J274" s="105"/>
      <c r="K274" s="402"/>
      <c r="L274" s="40"/>
      <c r="M274" s="174"/>
    </row>
    <row r="275" spans="1:13" s="309" customFormat="1" ht="16.5" thickBot="1">
      <c r="A275" s="295"/>
      <c r="B275" s="379"/>
      <c r="C275" s="254"/>
      <c r="D275" s="1204" t="s">
        <v>219</v>
      </c>
      <c r="E275" s="479">
        <v>2019</v>
      </c>
      <c r="F275" s="362">
        <v>100</v>
      </c>
      <c r="G275" s="21">
        <v>280</v>
      </c>
      <c r="H275" s="554">
        <f t="shared" si="6"/>
        <v>28000</v>
      </c>
      <c r="I275" s="379"/>
      <c r="J275" s="104"/>
      <c r="K275" s="397"/>
      <c r="L275" s="41"/>
      <c r="M275" s="175"/>
    </row>
    <row r="276" spans="1:13" ht="15.75">
      <c r="A276" s="294">
        <v>10</v>
      </c>
      <c r="B276" s="184">
        <v>2018</v>
      </c>
      <c r="C276" s="184"/>
      <c r="D276" s="622" t="s">
        <v>167</v>
      </c>
      <c r="E276" s="230">
        <v>2014</v>
      </c>
      <c r="F276" s="215">
        <v>2</v>
      </c>
      <c r="G276" s="38">
        <v>210</v>
      </c>
      <c r="H276" s="565">
        <f t="shared" si="6"/>
        <v>420</v>
      </c>
      <c r="I276" s="108"/>
      <c r="J276" s="109"/>
      <c r="K276" s="401"/>
      <c r="L276" s="43"/>
      <c r="M276" s="176"/>
    </row>
    <row r="277" spans="1:13" s="309" customFormat="1" ht="16.5" thickBot="1">
      <c r="A277" s="296"/>
      <c r="B277" s="183"/>
      <c r="C277" s="183"/>
      <c r="D277" s="701"/>
      <c r="E277" s="218"/>
      <c r="F277" s="215"/>
      <c r="G277" s="3"/>
      <c r="H277" s="216"/>
      <c r="I277" s="108"/>
      <c r="J277" s="109"/>
      <c r="K277" s="401"/>
      <c r="L277" s="43"/>
      <c r="M277" s="176"/>
    </row>
    <row r="278" spans="1:13" ht="15.75">
      <c r="A278" s="353">
        <v>11</v>
      </c>
      <c r="B278" s="353">
        <v>2021</v>
      </c>
      <c r="C278" s="353">
        <v>4</v>
      </c>
      <c r="D278" s="1008" t="s">
        <v>126</v>
      </c>
      <c r="E278" s="71">
        <v>2020</v>
      </c>
      <c r="F278" s="1009">
        <v>220</v>
      </c>
      <c r="G278" s="762">
        <v>167.3</v>
      </c>
      <c r="H278" s="1010">
        <f>F278*G278</f>
        <v>36806</v>
      </c>
      <c r="I278" s="110"/>
      <c r="J278" s="111"/>
      <c r="K278" s="406"/>
      <c r="L278" s="25"/>
      <c r="M278" s="179"/>
    </row>
    <row r="279" spans="1:13" s="309" customFormat="1" ht="15.75">
      <c r="A279" s="257"/>
      <c r="B279" s="257"/>
      <c r="C279" s="257"/>
      <c r="D279" s="74" t="s">
        <v>208</v>
      </c>
      <c r="E279" s="78"/>
      <c r="F279" s="828"/>
      <c r="G279" s="30"/>
      <c r="H279" s="786"/>
      <c r="I279" s="120"/>
      <c r="J279" s="121"/>
      <c r="K279" s="410"/>
      <c r="L279" s="27"/>
      <c r="M279" s="184"/>
    </row>
    <row r="280" spans="1:13" s="309" customFormat="1" ht="16.5" thickBot="1">
      <c r="A280" s="257"/>
      <c r="B280" s="257"/>
      <c r="C280" s="257"/>
      <c r="D280" s="1011"/>
      <c r="E280" s="184"/>
      <c r="F280" s="828"/>
      <c r="G280" s="30"/>
      <c r="H280" s="786"/>
      <c r="I280" s="120"/>
      <c r="J280" s="121"/>
      <c r="K280" s="410"/>
      <c r="L280" s="27"/>
      <c r="M280" s="184"/>
    </row>
    <row r="281" spans="1:13" s="309" customFormat="1" ht="16.5" thickBot="1">
      <c r="A281" s="446"/>
      <c r="B281" s="446"/>
      <c r="C281" s="456"/>
      <c r="D281" s="1011"/>
      <c r="E281" s="66"/>
      <c r="F281" s="440"/>
      <c r="G281" s="62"/>
      <c r="H281" s="441"/>
      <c r="I281" s="381"/>
      <c r="J281" s="117"/>
      <c r="K281" s="409"/>
      <c r="L281" s="66"/>
      <c r="M281" s="182"/>
    </row>
    <row r="282" spans="1:13" s="309" customFormat="1" ht="16.5" thickBot="1">
      <c r="A282" s="257"/>
      <c r="B282" s="257"/>
      <c r="C282" s="197"/>
      <c r="D282" s="1011"/>
      <c r="E282" s="152"/>
      <c r="F282" s="440"/>
      <c r="G282" s="62"/>
      <c r="H282" s="441"/>
      <c r="I282" s="381"/>
      <c r="J282" s="117"/>
      <c r="K282" s="409"/>
      <c r="L282" s="66"/>
      <c r="M282" s="182"/>
    </row>
    <row r="283" spans="1:13" s="309" customFormat="1" ht="39" customHeight="1" thickBot="1">
      <c r="A283" s="446"/>
      <c r="B283" s="446"/>
      <c r="C283" s="224"/>
      <c r="D283" s="265" t="s">
        <v>45</v>
      </c>
      <c r="E283" s="464"/>
      <c r="F283" s="262">
        <f>SUM(F243:F280)</f>
        <v>2587</v>
      </c>
      <c r="G283" s="261"/>
      <c r="H283" s="263">
        <f>SUM(H243:H280)</f>
        <v>589026.34000000008</v>
      </c>
      <c r="I283" s="948" t="s">
        <v>123</v>
      </c>
      <c r="J283" s="949">
        <f>SUM(J243:J280)</f>
        <v>30</v>
      </c>
      <c r="K283" s="420"/>
      <c r="L283" s="466"/>
      <c r="M283" s="268"/>
    </row>
    <row r="284" spans="1:13" s="47" customFormat="1" ht="27" customHeight="1" thickBot="1">
      <c r="A284" s="257"/>
      <c r="B284" s="489"/>
      <c r="C284" s="84"/>
      <c r="D284" s="246" t="s">
        <v>46</v>
      </c>
      <c r="E284" s="227"/>
      <c r="F284" s="137"/>
      <c r="G284" s="63"/>
      <c r="H284" s="138"/>
      <c r="I284" s="137"/>
      <c r="J284" s="138"/>
      <c r="K284" s="416"/>
      <c r="L284" s="164"/>
      <c r="M284" s="187"/>
    </row>
    <row r="285" spans="1:13" ht="15.75">
      <c r="A285" s="489" t="s">
        <v>15</v>
      </c>
      <c r="B285" s="252">
        <v>2010</v>
      </c>
      <c r="C285" s="289">
        <v>4</v>
      </c>
      <c r="D285" s="244" t="s">
        <v>168</v>
      </c>
      <c r="E285" s="193">
        <v>2005</v>
      </c>
      <c r="F285" s="37">
        <v>177</v>
      </c>
      <c r="G285" s="17">
        <v>250</v>
      </c>
      <c r="H285" s="100">
        <f>F285*G285</f>
        <v>44250</v>
      </c>
      <c r="I285" s="37"/>
      <c r="J285" s="100"/>
      <c r="K285" s="396"/>
      <c r="L285" s="39"/>
      <c r="M285" s="173"/>
    </row>
    <row r="286" spans="1:13">
      <c r="A286" s="257"/>
      <c r="B286" s="251"/>
      <c r="C286" s="256"/>
      <c r="D286" s="679"/>
      <c r="E286" s="194"/>
      <c r="F286" s="46"/>
      <c r="G286" s="2"/>
      <c r="H286" s="105"/>
      <c r="I286" s="46"/>
      <c r="J286" s="105"/>
      <c r="K286" s="402"/>
      <c r="L286" s="40"/>
      <c r="M286" s="174"/>
    </row>
    <row r="287" spans="1:13" ht="15.75" thickBot="1">
      <c r="A287" s="257"/>
      <c r="B287" s="251"/>
      <c r="C287" s="256"/>
      <c r="D287" s="238"/>
      <c r="E287" s="194"/>
      <c r="F287" s="46"/>
      <c r="G287" s="2"/>
      <c r="H287" s="105"/>
      <c r="I287" s="46"/>
      <c r="J287" s="105"/>
      <c r="K287" s="402"/>
      <c r="L287" s="40"/>
      <c r="M287" s="174"/>
    </row>
    <row r="288" spans="1:13">
      <c r="A288" s="338" t="s">
        <v>16</v>
      </c>
      <c r="B288" s="252">
        <v>2012</v>
      </c>
      <c r="C288" s="289">
        <v>2</v>
      </c>
      <c r="D288" s="1129" t="s">
        <v>169</v>
      </c>
      <c r="E288" s="252">
        <v>2012</v>
      </c>
      <c r="F288" s="37">
        <v>160</v>
      </c>
      <c r="G288" s="17">
        <v>68.319999999999993</v>
      </c>
      <c r="H288" s="100">
        <f>F288*G288</f>
        <v>10931.199999999999</v>
      </c>
      <c r="I288" s="37"/>
      <c r="J288" s="100"/>
      <c r="K288" s="396"/>
      <c r="L288" s="39"/>
      <c r="M288" s="173"/>
    </row>
    <row r="289" spans="1:13" ht="15" customHeight="1" thickBot="1">
      <c r="A289" s="258"/>
      <c r="B289" s="434">
        <v>2019</v>
      </c>
      <c r="C289" s="459">
        <v>1</v>
      </c>
      <c r="D289" s="821"/>
      <c r="E289" s="434">
        <v>2012</v>
      </c>
      <c r="F289" s="269">
        <v>1</v>
      </c>
      <c r="G289" s="273">
        <v>150</v>
      </c>
      <c r="H289" s="270">
        <v>150</v>
      </c>
      <c r="I289" s="103"/>
      <c r="J289" s="104"/>
      <c r="K289" s="397"/>
      <c r="L289" s="41"/>
      <c r="M289" s="175"/>
    </row>
    <row r="290" spans="1:13" ht="29.25" customHeight="1">
      <c r="A290" s="257" t="s">
        <v>17</v>
      </c>
      <c r="B290" s="257">
        <v>2015</v>
      </c>
      <c r="C290" s="284">
        <v>1</v>
      </c>
      <c r="D290" s="613" t="s">
        <v>170</v>
      </c>
      <c r="E290" s="250">
        <v>2014</v>
      </c>
      <c r="F290" s="723">
        <v>50</v>
      </c>
      <c r="G290" s="3">
        <v>145.6</v>
      </c>
      <c r="H290" s="109">
        <f>F290*G290</f>
        <v>7280</v>
      </c>
      <c r="I290" s="108"/>
      <c r="J290" s="109"/>
      <c r="K290" s="401"/>
      <c r="L290" s="43"/>
      <c r="M290" s="176"/>
    </row>
    <row r="291" spans="1:13" ht="24" customHeight="1" thickBot="1">
      <c r="A291" s="257"/>
      <c r="B291" s="78">
        <v>2019</v>
      </c>
      <c r="C291" s="575">
        <v>1</v>
      </c>
      <c r="D291" s="1144"/>
      <c r="E291" s="449">
        <v>2014</v>
      </c>
      <c r="F291" s="583">
        <v>1</v>
      </c>
      <c r="G291" s="328">
        <v>150</v>
      </c>
      <c r="H291" s="584">
        <v>150</v>
      </c>
      <c r="I291" s="101"/>
      <c r="J291" s="102"/>
      <c r="K291" s="399"/>
      <c r="L291" s="42"/>
      <c r="M291" s="177"/>
    </row>
    <row r="292" spans="1:13">
      <c r="A292" s="257" t="s">
        <v>18</v>
      </c>
      <c r="B292" s="338"/>
      <c r="C292" s="283"/>
      <c r="D292" s="1145" t="s">
        <v>73</v>
      </c>
      <c r="E292" s="1147"/>
      <c r="F292" s="568"/>
      <c r="G292" s="28"/>
      <c r="H292" s="111"/>
      <c r="I292" s="110"/>
      <c r="J292" s="111"/>
      <c r="K292" s="406"/>
      <c r="L292" s="25"/>
      <c r="M292" s="179"/>
    </row>
    <row r="293" spans="1:13">
      <c r="A293" s="257"/>
      <c r="B293" s="250">
        <v>2017</v>
      </c>
      <c r="C293" s="477">
        <v>2</v>
      </c>
      <c r="D293" s="1146" t="s">
        <v>85</v>
      </c>
      <c r="E293" s="1148">
        <v>2017</v>
      </c>
      <c r="F293" s="108">
        <v>142</v>
      </c>
      <c r="G293" s="3">
        <v>23.41</v>
      </c>
      <c r="H293" s="109">
        <f>F293*G293</f>
        <v>3324.22</v>
      </c>
      <c r="I293" s="108"/>
      <c r="J293" s="109"/>
      <c r="K293" s="401"/>
      <c r="L293" s="807"/>
      <c r="M293" s="176"/>
    </row>
    <row r="294" spans="1:13" s="309" customFormat="1" ht="15" customHeight="1" thickBot="1">
      <c r="A294" s="257"/>
      <c r="B294" s="258"/>
      <c r="C294" s="377"/>
      <c r="D294" s="694"/>
      <c r="E294" s="1149"/>
      <c r="F294" s="118"/>
      <c r="G294" s="29"/>
      <c r="H294" s="119"/>
      <c r="I294" s="118"/>
      <c r="J294" s="119"/>
      <c r="K294" s="400"/>
      <c r="L294" s="26"/>
      <c r="M294" s="183"/>
    </row>
    <row r="295" spans="1:13" s="309" customFormat="1" ht="30">
      <c r="A295" s="338" t="s">
        <v>19</v>
      </c>
      <c r="B295" s="252">
        <v>2013</v>
      </c>
      <c r="C295" s="289">
        <v>1</v>
      </c>
      <c r="D295" s="628" t="s">
        <v>171</v>
      </c>
      <c r="E295" s="193">
        <v>2013</v>
      </c>
      <c r="F295" s="37">
        <v>144</v>
      </c>
      <c r="G295" s="17">
        <v>83.48</v>
      </c>
      <c r="H295" s="100">
        <f>F295*G295</f>
        <v>12021.12</v>
      </c>
      <c r="I295" s="37"/>
      <c r="J295" s="100"/>
      <c r="K295" s="396"/>
      <c r="L295" s="39"/>
      <c r="M295" s="173"/>
    </row>
    <row r="296" spans="1:13" s="309" customFormat="1">
      <c r="A296" s="257"/>
      <c r="B296" s="251">
        <v>2013</v>
      </c>
      <c r="C296" s="256">
        <v>6</v>
      </c>
      <c r="D296" s="694"/>
      <c r="E296" s="194">
        <v>2013</v>
      </c>
      <c r="F296" s="46">
        <v>10</v>
      </c>
      <c r="G296" s="2">
        <v>120</v>
      </c>
      <c r="H296" s="105">
        <f>F296*G296</f>
        <v>1200</v>
      </c>
      <c r="I296" s="46"/>
      <c r="J296" s="105"/>
      <c r="K296" s="402"/>
      <c r="L296" s="40"/>
      <c r="M296" s="174"/>
    </row>
    <row r="297" spans="1:13" ht="15.75" thickBot="1">
      <c r="A297" s="257"/>
      <c r="B297" s="360"/>
      <c r="C297" s="480"/>
      <c r="D297" s="232"/>
      <c r="E297" s="150"/>
      <c r="F297" s="35"/>
      <c r="G297" s="4"/>
      <c r="H297" s="20"/>
      <c r="I297" s="132"/>
      <c r="J297" s="133"/>
      <c r="K297" s="402"/>
      <c r="L297" s="40"/>
      <c r="M297" s="174"/>
    </row>
    <row r="298" spans="1:13">
      <c r="A298" s="294">
        <v>6</v>
      </c>
      <c r="B298" s="252">
        <v>2013</v>
      </c>
      <c r="C298" s="193">
        <v>1</v>
      </c>
      <c r="D298" s="628" t="s">
        <v>220</v>
      </c>
      <c r="E298" s="193">
        <v>2012</v>
      </c>
      <c r="F298" s="37">
        <v>148</v>
      </c>
      <c r="G298" s="17">
        <v>85.37</v>
      </c>
      <c r="H298" s="100">
        <f>F298*G298</f>
        <v>12634.76</v>
      </c>
      <c r="I298" s="37"/>
      <c r="J298" s="100"/>
      <c r="K298" s="396"/>
      <c r="L298" s="335"/>
      <c r="M298" s="252"/>
    </row>
    <row r="299" spans="1:13" ht="21" customHeight="1">
      <c r="A299" s="295"/>
      <c r="B299" s="251">
        <v>2014</v>
      </c>
      <c r="C299" s="194">
        <v>6</v>
      </c>
      <c r="D299" s="703"/>
      <c r="E299" s="194">
        <v>2012</v>
      </c>
      <c r="F299" s="46">
        <v>40</v>
      </c>
      <c r="G299" s="2">
        <v>77.87</v>
      </c>
      <c r="H299" s="105">
        <f>F299*G299</f>
        <v>3114.8</v>
      </c>
      <c r="I299" s="46"/>
      <c r="J299" s="105"/>
      <c r="K299" s="402"/>
      <c r="L299" s="40"/>
      <c r="M299" s="174"/>
    </row>
    <row r="300" spans="1:13" s="309" customFormat="1" ht="15.75" thickBot="1">
      <c r="A300" s="295"/>
      <c r="B300" s="330">
        <v>2019</v>
      </c>
      <c r="C300" s="556">
        <v>1</v>
      </c>
      <c r="D300" s="686"/>
      <c r="E300" s="331">
        <v>2012</v>
      </c>
      <c r="F300" s="145">
        <v>1</v>
      </c>
      <c r="G300" s="534">
        <v>150</v>
      </c>
      <c r="H300" s="146">
        <v>150</v>
      </c>
      <c r="I300" s="295"/>
      <c r="J300" s="121"/>
      <c r="K300" s="410"/>
      <c r="L300" s="27"/>
      <c r="M300" s="184"/>
    </row>
    <row r="301" spans="1:13">
      <c r="A301" s="338">
        <v>7</v>
      </c>
      <c r="B301" s="338">
        <v>2016</v>
      </c>
      <c r="C301" s="283">
        <v>11</v>
      </c>
      <c r="D301" s="623" t="s">
        <v>66</v>
      </c>
      <c r="E301" s="252">
        <v>2019</v>
      </c>
      <c r="F301" s="37">
        <v>120</v>
      </c>
      <c r="G301" s="17">
        <v>475</v>
      </c>
      <c r="H301" s="100">
        <f>F301*G301</f>
        <v>57000</v>
      </c>
      <c r="I301" s="294"/>
      <c r="J301" s="111"/>
      <c r="K301" s="406"/>
      <c r="L301" s="25"/>
      <c r="M301" s="179"/>
    </row>
    <row r="302" spans="1:13">
      <c r="A302" s="257"/>
      <c r="B302" s="257"/>
      <c r="C302" s="284"/>
      <c r="D302" s="371"/>
      <c r="E302" s="336">
        <v>2019</v>
      </c>
      <c r="F302" s="108">
        <v>45</v>
      </c>
      <c r="G302" s="3">
        <v>475</v>
      </c>
      <c r="H302" s="109">
        <f>F302*G302</f>
        <v>21375</v>
      </c>
      <c r="I302" s="337"/>
      <c r="J302" s="105"/>
      <c r="K302" s="402"/>
      <c r="L302" s="40"/>
      <c r="M302" s="174"/>
    </row>
    <row r="303" spans="1:13" s="309" customFormat="1">
      <c r="A303" s="257"/>
      <c r="B303" s="257">
        <v>2017</v>
      </c>
      <c r="C303" s="284">
        <v>1.3</v>
      </c>
      <c r="D303" s="564"/>
      <c r="E303" s="336">
        <v>2019</v>
      </c>
      <c r="F303" s="108">
        <v>45</v>
      </c>
      <c r="G303" s="3">
        <v>475</v>
      </c>
      <c r="H303" s="109">
        <f>F303*G303</f>
        <v>21375</v>
      </c>
      <c r="I303" s="337"/>
      <c r="J303" s="105"/>
      <c r="K303" s="402"/>
      <c r="L303" s="40"/>
      <c r="M303" s="174"/>
    </row>
    <row r="304" spans="1:13" s="309" customFormat="1" ht="15.75" thickBot="1">
      <c r="A304" s="257"/>
      <c r="B304" s="257"/>
      <c r="C304" s="284"/>
      <c r="D304" s="242"/>
      <c r="E304" s="254"/>
      <c r="F304" s="118"/>
      <c r="G304" s="29"/>
      <c r="H304" s="119"/>
      <c r="I304" s="379"/>
      <c r="J304" s="104"/>
      <c r="K304" s="397"/>
      <c r="L304" s="41"/>
      <c r="M304" s="175"/>
    </row>
    <row r="305" spans="1:13" s="309" customFormat="1">
      <c r="A305" s="257"/>
      <c r="B305" s="338">
        <v>2016</v>
      </c>
      <c r="C305" s="283">
        <v>11</v>
      </c>
      <c r="D305" s="623" t="s">
        <v>67</v>
      </c>
      <c r="E305" s="197">
        <v>2019</v>
      </c>
      <c r="F305" s="37">
        <v>119</v>
      </c>
      <c r="G305" s="17">
        <v>475</v>
      </c>
      <c r="H305" s="100">
        <f t="shared" ref="H305:H311" si="7">F305*G305</f>
        <v>56525</v>
      </c>
      <c r="I305" s="336"/>
      <c r="J305" s="109"/>
      <c r="K305" s="401"/>
      <c r="L305" s="43"/>
      <c r="M305" s="176"/>
    </row>
    <row r="306" spans="1:13" s="309" customFormat="1">
      <c r="A306" s="257"/>
      <c r="B306" s="257"/>
      <c r="C306" s="284"/>
      <c r="D306" s="371"/>
      <c r="E306" s="218">
        <v>2019</v>
      </c>
      <c r="F306" s="108">
        <v>45</v>
      </c>
      <c r="G306" s="3">
        <v>475</v>
      </c>
      <c r="H306" s="109">
        <f t="shared" si="7"/>
        <v>21375</v>
      </c>
      <c r="I306" s="337"/>
      <c r="J306" s="109"/>
      <c r="K306" s="401"/>
      <c r="L306" s="43"/>
      <c r="M306" s="176"/>
    </row>
    <row r="307" spans="1:13" s="309" customFormat="1" ht="15.75" thickBot="1">
      <c r="A307" s="257"/>
      <c r="B307" s="257">
        <v>2017</v>
      </c>
      <c r="C307" s="284">
        <v>1.3</v>
      </c>
      <c r="D307" s="564"/>
      <c r="E307" s="194">
        <v>2019</v>
      </c>
      <c r="F307" s="108">
        <v>45</v>
      </c>
      <c r="G307" s="3">
        <v>475</v>
      </c>
      <c r="H307" s="109">
        <f t="shared" si="7"/>
        <v>21375</v>
      </c>
      <c r="I307" s="336"/>
      <c r="J307" s="105"/>
      <c r="K307" s="402"/>
      <c r="L307" s="40"/>
      <c r="M307" s="174"/>
    </row>
    <row r="308" spans="1:13" s="309" customFormat="1" ht="45">
      <c r="A308" s="335">
        <v>8</v>
      </c>
      <c r="B308" s="252">
        <v>2016</v>
      </c>
      <c r="C308" s="289">
        <v>13</v>
      </c>
      <c r="D308" s="628" t="s">
        <v>221</v>
      </c>
      <c r="E308" s="322">
        <v>2016</v>
      </c>
      <c r="F308" s="204">
        <v>135</v>
      </c>
      <c r="G308" s="323">
        <v>148</v>
      </c>
      <c r="H308" s="324">
        <f t="shared" si="7"/>
        <v>19980</v>
      </c>
      <c r="I308" s="122"/>
      <c r="J308" s="123"/>
      <c r="K308" s="403"/>
      <c r="L308" s="162"/>
      <c r="M308" s="185"/>
    </row>
    <row r="309" spans="1:13" s="309" customFormat="1">
      <c r="A309" s="295"/>
      <c r="B309" s="78">
        <v>2020</v>
      </c>
      <c r="C309" s="284">
        <v>8</v>
      </c>
      <c r="D309" s="757"/>
      <c r="E309" s="556">
        <v>2016</v>
      </c>
      <c r="F309" s="832">
        <v>8</v>
      </c>
      <c r="G309" s="548">
        <v>148</v>
      </c>
      <c r="H309" s="810">
        <f t="shared" si="7"/>
        <v>1184</v>
      </c>
      <c r="I309" s="141"/>
      <c r="J309" s="142"/>
      <c r="K309" s="412"/>
      <c r="L309" s="165"/>
      <c r="M309" s="189"/>
    </row>
    <row r="310" spans="1:13" s="309" customFormat="1" ht="15.75" thickBot="1">
      <c r="A310" s="295"/>
      <c r="B310" s="78">
        <v>2021</v>
      </c>
      <c r="C310" s="284">
        <v>8</v>
      </c>
      <c r="D310" s="757"/>
      <c r="E310" s="556">
        <v>2016</v>
      </c>
      <c r="F310" s="832">
        <v>7</v>
      </c>
      <c r="G310" s="548">
        <v>148</v>
      </c>
      <c r="H310" s="810">
        <f t="shared" si="7"/>
        <v>1036</v>
      </c>
      <c r="I310" s="141"/>
      <c r="J310" s="142"/>
      <c r="K310" s="412"/>
      <c r="L310" s="165"/>
      <c r="M310" s="189"/>
    </row>
    <row r="311" spans="1:13" s="309" customFormat="1" ht="30">
      <c r="A311" s="338">
        <v>9</v>
      </c>
      <c r="B311" s="467">
        <v>2016</v>
      </c>
      <c r="C311" s="483">
        <v>13</v>
      </c>
      <c r="D311" s="624" t="s">
        <v>99</v>
      </c>
      <c r="E311" s="327">
        <v>2016</v>
      </c>
      <c r="F311" s="207">
        <v>233</v>
      </c>
      <c r="G311" s="367">
        <v>140</v>
      </c>
      <c r="H311" s="368">
        <f t="shared" si="7"/>
        <v>32620</v>
      </c>
      <c r="I311" s="207"/>
      <c r="J311" s="365"/>
      <c r="K311" s="419"/>
      <c r="L311" s="366"/>
      <c r="M311" s="188"/>
    </row>
    <row r="312" spans="1:13" s="309" customFormat="1">
      <c r="A312" s="257"/>
      <c r="B312" s="474"/>
      <c r="C312" s="484"/>
      <c r="D312" s="626" t="s">
        <v>71</v>
      </c>
      <c r="E312" s="387"/>
      <c r="F312" s="206"/>
      <c r="G312" s="388"/>
      <c r="H312" s="389"/>
      <c r="I312" s="206"/>
      <c r="J312" s="142"/>
      <c r="K312" s="412"/>
      <c r="L312" s="165"/>
      <c r="M312" s="189"/>
    </row>
    <row r="313" spans="1:13" s="309" customFormat="1" ht="15.75" thickBot="1">
      <c r="A313" s="295"/>
      <c r="B313" s="474"/>
      <c r="C313" s="484"/>
      <c r="D313" s="686"/>
      <c r="E313" s="533"/>
      <c r="F313" s="208"/>
      <c r="G313" s="576"/>
      <c r="H313" s="747"/>
      <c r="I313" s="208"/>
      <c r="J313" s="125"/>
      <c r="K313" s="411"/>
      <c r="L313" s="163"/>
      <c r="M313" s="186"/>
    </row>
    <row r="314" spans="1:13">
      <c r="A314" s="338">
        <v>10</v>
      </c>
      <c r="B314" s="196">
        <v>2019</v>
      </c>
      <c r="C314" s="338">
        <v>1</v>
      </c>
      <c r="D314" s="651" t="s">
        <v>48</v>
      </c>
      <c r="E314" s="387">
        <v>2019</v>
      </c>
      <c r="F314" s="206">
        <v>129</v>
      </c>
      <c r="G314" s="388">
        <v>520</v>
      </c>
      <c r="H314" s="389">
        <f>F314*G314</f>
        <v>67080</v>
      </c>
      <c r="I314" s="141"/>
      <c r="J314" s="142"/>
      <c r="K314" s="412"/>
      <c r="L314" s="165"/>
      <c r="M314" s="189"/>
    </row>
    <row r="315" spans="1:13" s="309" customFormat="1">
      <c r="A315" s="257"/>
      <c r="B315" s="197"/>
      <c r="C315" s="257"/>
      <c r="D315" s="677"/>
      <c r="E315" s="387"/>
      <c r="F315" s="206"/>
      <c r="G315" s="388"/>
      <c r="H315" s="389"/>
      <c r="I315" s="141"/>
      <c r="J315" s="142"/>
      <c r="K315" s="412"/>
      <c r="L315" s="165"/>
      <c r="M315" s="189"/>
    </row>
    <row r="316" spans="1:13" ht="15.75" thickBot="1">
      <c r="A316" s="258"/>
      <c r="B316" s="533"/>
      <c r="C316" s="390"/>
      <c r="D316" s="439"/>
      <c r="E316" s="228"/>
      <c r="F316" s="124"/>
      <c r="G316" s="59"/>
      <c r="H316" s="125"/>
      <c r="I316" s="124"/>
      <c r="J316" s="125"/>
      <c r="K316" s="411"/>
      <c r="L316" s="163"/>
      <c r="M316" s="186"/>
    </row>
    <row r="317" spans="1:13" s="309" customFormat="1">
      <c r="A317" s="338">
        <v>11</v>
      </c>
      <c r="B317" s="71">
        <v>2021</v>
      </c>
      <c r="C317" s="147">
        <v>5</v>
      </c>
      <c r="D317" s="1008" t="s">
        <v>126</v>
      </c>
      <c r="E317" s="71">
        <v>2020</v>
      </c>
      <c r="F317" s="1206">
        <v>190</v>
      </c>
      <c r="G317" s="762">
        <v>168.1</v>
      </c>
      <c r="H317" s="1207">
        <f>F317*G317</f>
        <v>31939</v>
      </c>
      <c r="I317" s="463"/>
      <c r="J317" s="365"/>
      <c r="K317" s="419"/>
      <c r="L317" s="366"/>
      <c r="M317" s="188"/>
    </row>
    <row r="318" spans="1:13" s="309" customFormat="1">
      <c r="A318" s="257"/>
      <c r="B318" s="475"/>
      <c r="C318" s="387"/>
      <c r="D318" s="74" t="s">
        <v>222</v>
      </c>
      <c r="E318" s="78"/>
      <c r="F318" s="1013"/>
      <c r="G318" s="1012"/>
      <c r="H318" s="142"/>
      <c r="I318" s="141"/>
      <c r="J318" s="142"/>
      <c r="K318" s="412"/>
      <c r="L318" s="165"/>
      <c r="M318" s="189"/>
    </row>
    <row r="319" spans="1:13" s="309" customFormat="1">
      <c r="A319" s="257"/>
      <c r="B319" s="475"/>
      <c r="C319" s="387"/>
      <c r="D319" s="1014"/>
      <c r="E319" s="184"/>
      <c r="F319" s="1013"/>
      <c r="G319" s="1012"/>
      <c r="H319" s="142"/>
      <c r="I319" s="141"/>
      <c r="J319" s="142"/>
      <c r="K319" s="412"/>
      <c r="L319" s="165"/>
      <c r="M319" s="189"/>
    </row>
    <row r="320" spans="1:13" s="309" customFormat="1" ht="15.75" thickBot="1">
      <c r="A320" s="258"/>
      <c r="B320" s="390"/>
      <c r="C320" s="533"/>
      <c r="D320" s="1011"/>
      <c r="E320" s="183"/>
      <c r="F320" s="1208"/>
      <c r="G320" s="59"/>
      <c r="H320" s="125"/>
      <c r="I320" s="124"/>
      <c r="J320" s="125"/>
      <c r="K320" s="411"/>
      <c r="L320" s="163"/>
      <c r="M320" s="186"/>
    </row>
    <row r="321" spans="1:22" s="309" customFormat="1" ht="24.75" customHeight="1" thickBot="1">
      <c r="A321" s="258"/>
      <c r="B321" s="390"/>
      <c r="C321" s="533"/>
      <c r="D321" s="1011"/>
      <c r="E321" s="152"/>
      <c r="F321" s="504"/>
      <c r="G321" s="505"/>
      <c r="H321" s="506"/>
      <c r="I321" s="124"/>
      <c r="J321" s="125"/>
      <c r="K321" s="411"/>
      <c r="L321" s="163"/>
      <c r="M321" s="186"/>
    </row>
    <row r="322" spans="1:22" ht="27.75" customHeight="1" thickBot="1">
      <c r="A322" s="258"/>
      <c r="B322" s="258"/>
      <c r="C322" s="377"/>
      <c r="D322" s="237" t="s">
        <v>49</v>
      </c>
      <c r="E322" s="229"/>
      <c r="F322" s="128">
        <f>SUM(F284:F320)</f>
        <v>1995</v>
      </c>
      <c r="G322" s="589"/>
      <c r="H322" s="129">
        <f>SUM(H284:H320)</f>
        <v>448070.1</v>
      </c>
      <c r="I322" s="143"/>
      <c r="J322" s="107">
        <f>SUM(J285:J320)</f>
        <v>0</v>
      </c>
      <c r="K322" s="417"/>
      <c r="L322" s="166"/>
      <c r="M322" s="190"/>
    </row>
    <row r="323" spans="1:22" s="309" customFormat="1" ht="43.5" customHeight="1" thickBot="1">
      <c r="A323" s="257"/>
      <c r="B323" s="257"/>
      <c r="C323" s="284"/>
      <c r="D323" s="247" t="s">
        <v>57</v>
      </c>
      <c r="E323" s="598"/>
      <c r="F323" s="599">
        <f>F168+F207+F241+F283+F322</f>
        <v>13062</v>
      </c>
      <c r="G323" s="600"/>
      <c r="H323" s="601">
        <f>H168+H207+H241+H283+H322</f>
        <v>2150944.04</v>
      </c>
      <c r="I323" s="597"/>
      <c r="J323" s="144">
        <f>J168+J207+J241+J283+J322</f>
        <v>170</v>
      </c>
      <c r="K323" s="950" t="s">
        <v>223</v>
      </c>
      <c r="L323" s="167"/>
      <c r="M323" s="191"/>
    </row>
    <row r="324" spans="1:22" ht="18.75">
      <c r="A324" s="1184"/>
      <c r="B324" s="252"/>
      <c r="C324" s="289"/>
      <c r="D324" s="244" t="s">
        <v>50</v>
      </c>
      <c r="E324" s="193"/>
      <c r="F324" s="37"/>
      <c r="G324" s="17"/>
      <c r="H324" s="100"/>
      <c r="I324" s="37"/>
      <c r="J324" s="100"/>
      <c r="K324" s="396"/>
      <c r="L324" s="39"/>
      <c r="M324" s="173"/>
    </row>
    <row r="325" spans="1:22" ht="15.75">
      <c r="A325" s="488" t="s">
        <v>15</v>
      </c>
      <c r="B325" s="251">
        <v>2013</v>
      </c>
      <c r="C325" s="256">
        <v>1</v>
      </c>
      <c r="D325" s="239" t="s">
        <v>51</v>
      </c>
      <c r="E325" s="194">
        <v>2012</v>
      </c>
      <c r="F325" s="46">
        <v>84</v>
      </c>
      <c r="G325" s="2">
        <v>116.2</v>
      </c>
      <c r="H325" s="105">
        <f>F325*G325</f>
        <v>9760.8000000000011</v>
      </c>
      <c r="I325" s="46"/>
      <c r="J325" s="105"/>
      <c r="K325" s="402"/>
      <c r="L325" s="40"/>
      <c r="M325" s="174"/>
    </row>
    <row r="326" spans="1:22" ht="16.5" thickBot="1">
      <c r="A326" s="488"/>
      <c r="B326" s="434"/>
      <c r="C326" s="459"/>
      <c r="D326" s="677"/>
      <c r="E326" s="272"/>
      <c r="F326" s="269"/>
      <c r="G326" s="273"/>
      <c r="H326" s="270"/>
      <c r="I326" s="103"/>
      <c r="J326" s="104"/>
      <c r="K326" s="397"/>
      <c r="L326" s="41"/>
      <c r="M326" s="175"/>
    </row>
    <row r="327" spans="1:22" ht="30" customHeight="1">
      <c r="A327" s="338"/>
      <c r="B327" s="252">
        <v>2012</v>
      </c>
      <c r="C327" s="193">
        <v>5</v>
      </c>
      <c r="D327" s="628" t="s">
        <v>172</v>
      </c>
      <c r="E327" s="193">
        <v>2012</v>
      </c>
      <c r="F327" s="37">
        <v>70</v>
      </c>
      <c r="G327" s="17">
        <v>96.6</v>
      </c>
      <c r="H327" s="100">
        <f>F327*G327</f>
        <v>6762</v>
      </c>
      <c r="I327" s="37"/>
      <c r="J327" s="100"/>
      <c r="K327" s="396"/>
      <c r="L327" s="39"/>
      <c r="M327" s="173"/>
    </row>
    <row r="328" spans="1:22" ht="31.5" customHeight="1" thickBot="1">
      <c r="A328" s="258" t="s">
        <v>16</v>
      </c>
      <c r="B328" s="175"/>
      <c r="C328" s="151"/>
      <c r="D328" s="686"/>
      <c r="E328" s="151"/>
      <c r="F328" s="36"/>
      <c r="G328" s="21"/>
      <c r="H328" s="23"/>
      <c r="I328" s="103"/>
      <c r="J328" s="104"/>
      <c r="K328" s="397"/>
      <c r="L328" s="41"/>
      <c r="M328" s="175"/>
      <c r="S328" s="51"/>
      <c r="T328" s="51"/>
      <c r="U328" s="51"/>
      <c r="V328" s="51"/>
    </row>
    <row r="329" spans="1:22" ht="30">
      <c r="A329" s="257"/>
      <c r="B329" s="460">
        <v>2013</v>
      </c>
      <c r="C329" s="230">
        <v>1</v>
      </c>
      <c r="D329" s="613" t="s">
        <v>173</v>
      </c>
      <c r="E329" s="230">
        <v>2013</v>
      </c>
      <c r="F329" s="203">
        <v>85</v>
      </c>
      <c r="G329" s="38">
        <v>93.91</v>
      </c>
      <c r="H329" s="217">
        <f>F329*G329</f>
        <v>7982.3499999999995</v>
      </c>
      <c r="I329" s="108"/>
      <c r="J329" s="109"/>
      <c r="K329" s="401"/>
      <c r="L329" s="43"/>
      <c r="M329" s="176"/>
      <c r="S329" s="1023"/>
      <c r="T329" s="1023"/>
      <c r="U329" s="1023"/>
      <c r="V329" s="51"/>
    </row>
    <row r="330" spans="1:22" ht="15.75">
      <c r="A330" s="257" t="s">
        <v>17</v>
      </c>
      <c r="B330" s="453">
        <v>2018</v>
      </c>
      <c r="C330" s="431">
        <v>2</v>
      </c>
      <c r="D330" s="677"/>
      <c r="E330" s="431">
        <v>2013</v>
      </c>
      <c r="F330" s="201">
        <v>4</v>
      </c>
      <c r="G330" s="432">
        <v>180</v>
      </c>
      <c r="H330" s="433">
        <f>F330*G330</f>
        <v>720</v>
      </c>
      <c r="I330" s="46"/>
      <c r="J330" s="105"/>
      <c r="K330" s="402"/>
      <c r="L330" s="40"/>
      <c r="M330" s="174"/>
      <c r="S330" s="1023"/>
      <c r="T330" s="1023"/>
      <c r="U330" s="1023"/>
      <c r="V330" s="51"/>
    </row>
    <row r="331" spans="1:22" ht="16.5" thickBot="1">
      <c r="A331" s="258"/>
      <c r="B331" s="449">
        <v>2019</v>
      </c>
      <c r="C331" s="312">
        <v>1</v>
      </c>
      <c r="D331" s="710"/>
      <c r="E331" s="312">
        <v>2013</v>
      </c>
      <c r="F331" s="313">
        <v>1</v>
      </c>
      <c r="G331" s="328">
        <v>180</v>
      </c>
      <c r="H331" s="329">
        <v>180</v>
      </c>
      <c r="I331" s="313"/>
      <c r="J331" s="102"/>
      <c r="K331" s="399"/>
      <c r="L331" s="42"/>
      <c r="M331" s="177"/>
      <c r="S331" s="1023"/>
      <c r="T331" s="1023"/>
      <c r="U331" s="1023"/>
      <c r="V331" s="51"/>
    </row>
    <row r="332" spans="1:22" ht="15.75">
      <c r="A332" s="338"/>
      <c r="B332" s="252">
        <v>2013</v>
      </c>
      <c r="C332" s="193">
        <v>1</v>
      </c>
      <c r="D332" s="244" t="s">
        <v>52</v>
      </c>
      <c r="E332" s="193">
        <v>2012</v>
      </c>
      <c r="F332" s="37">
        <v>160</v>
      </c>
      <c r="G332" s="17">
        <v>133.75</v>
      </c>
      <c r="H332" s="100">
        <f>F332*G332</f>
        <v>21400</v>
      </c>
      <c r="I332" s="37"/>
      <c r="J332" s="100"/>
      <c r="K332" s="396"/>
      <c r="L332" s="39"/>
      <c r="M332" s="173"/>
      <c r="S332" s="1023"/>
      <c r="T332" s="1023"/>
      <c r="U332" s="1023"/>
      <c r="V332" s="51"/>
    </row>
    <row r="333" spans="1:22" ht="15.75">
      <c r="A333" s="257" t="s">
        <v>18</v>
      </c>
      <c r="B333" s="251">
        <v>2014</v>
      </c>
      <c r="C333" s="194">
        <v>6</v>
      </c>
      <c r="D333" s="677"/>
      <c r="E333" s="194">
        <v>2012</v>
      </c>
      <c r="F333" s="46">
        <v>37</v>
      </c>
      <c r="G333" s="2">
        <v>133.75</v>
      </c>
      <c r="H333" s="105">
        <f>F333*G333</f>
        <v>4948.75</v>
      </c>
      <c r="I333" s="46"/>
      <c r="J333" s="105"/>
      <c r="K333" s="402"/>
      <c r="L333" s="40"/>
      <c r="M333" s="174"/>
      <c r="S333" s="1023"/>
      <c r="T333" s="1023"/>
      <c r="U333" s="1023"/>
      <c r="V333" s="51"/>
    </row>
    <row r="334" spans="1:22" ht="16.5" thickBot="1">
      <c r="A334" s="258"/>
      <c r="B334" s="254"/>
      <c r="C334" s="195"/>
      <c r="D334" s="822"/>
      <c r="E334" s="195"/>
      <c r="F334" s="103"/>
      <c r="G334" s="21"/>
      <c r="H334" s="104"/>
      <c r="I334" s="103"/>
      <c r="J334" s="104"/>
      <c r="K334" s="397"/>
      <c r="L334" s="41"/>
      <c r="M334" s="175"/>
      <c r="S334" s="1023"/>
      <c r="T334" s="1023"/>
      <c r="U334" s="1023"/>
      <c r="V334" s="51"/>
    </row>
    <row r="335" spans="1:22" ht="15.75">
      <c r="A335" s="252" t="s">
        <v>19</v>
      </c>
      <c r="B335" s="353">
        <v>2019</v>
      </c>
      <c r="C335" s="289">
        <v>4</v>
      </c>
      <c r="D335" s="622" t="s">
        <v>174</v>
      </c>
      <c r="E335" s="331">
        <v>2019</v>
      </c>
      <c r="F335" s="145">
        <v>120</v>
      </c>
      <c r="G335" s="534">
        <v>557</v>
      </c>
      <c r="H335" s="146">
        <f>F335*G335</f>
        <v>66840</v>
      </c>
      <c r="I335" s="108"/>
      <c r="J335" s="109"/>
      <c r="K335" s="401"/>
      <c r="L335" s="43"/>
      <c r="M335" s="176"/>
      <c r="S335" s="1023"/>
      <c r="T335" s="1023"/>
      <c r="U335" s="1023"/>
      <c r="V335" s="51"/>
    </row>
    <row r="336" spans="1:22" s="47" customFormat="1" ht="16.5" thickBot="1">
      <c r="A336" s="258"/>
      <c r="B336" s="258"/>
      <c r="C336" s="198"/>
      <c r="D336" s="679"/>
      <c r="E336" s="194"/>
      <c r="F336" s="46"/>
      <c r="G336" s="2"/>
      <c r="H336" s="105"/>
      <c r="I336" s="46"/>
      <c r="J336" s="105"/>
      <c r="K336" s="402"/>
      <c r="L336" s="40"/>
      <c r="M336" s="174"/>
      <c r="S336" s="1023"/>
      <c r="T336" s="1023"/>
      <c r="U336" s="1023"/>
      <c r="V336" s="51"/>
    </row>
    <row r="337" spans="1:22" ht="30">
      <c r="A337" s="252" t="s">
        <v>20</v>
      </c>
      <c r="B337" s="455">
        <v>2018</v>
      </c>
      <c r="C337" s="524">
        <v>2</v>
      </c>
      <c r="D337" s="645" t="s">
        <v>224</v>
      </c>
      <c r="E337" s="230">
        <v>2015</v>
      </c>
      <c r="F337" s="203">
        <v>6</v>
      </c>
      <c r="G337" s="38">
        <v>270</v>
      </c>
      <c r="H337" s="217">
        <f>F337*G337</f>
        <v>1620</v>
      </c>
      <c r="I337" s="108"/>
      <c r="J337" s="109"/>
      <c r="K337" s="401"/>
      <c r="L337" s="43"/>
      <c r="M337" s="176"/>
      <c r="S337" s="1023"/>
      <c r="T337" s="1023"/>
      <c r="U337" s="1023"/>
      <c r="V337" s="51"/>
    </row>
    <row r="338" spans="1:22" s="309" customFormat="1" ht="35.25" customHeight="1" thickBot="1">
      <c r="A338" s="258"/>
      <c r="B338" s="330">
        <v>2019</v>
      </c>
      <c r="C338" s="555">
        <v>4</v>
      </c>
      <c r="D338" s="676"/>
      <c r="E338" s="331">
        <v>2019</v>
      </c>
      <c r="F338" s="145">
        <v>120</v>
      </c>
      <c r="G338" s="534">
        <v>608</v>
      </c>
      <c r="H338" s="146">
        <f>F338*G338</f>
        <v>72960</v>
      </c>
      <c r="I338" s="108"/>
      <c r="J338" s="109"/>
      <c r="K338" s="401"/>
      <c r="L338" s="43"/>
      <c r="M338" s="176"/>
      <c r="S338" s="51"/>
      <c r="T338" s="51"/>
      <c r="U338" s="51"/>
      <c r="V338" s="51"/>
    </row>
    <row r="339" spans="1:22" s="309" customFormat="1" ht="46.5" customHeight="1" thickBot="1">
      <c r="A339" s="338" t="s">
        <v>21</v>
      </c>
      <c r="B339" s="353">
        <v>2019</v>
      </c>
      <c r="C339" s="252">
        <v>4</v>
      </c>
      <c r="D339" s="628" t="s">
        <v>225</v>
      </c>
      <c r="E339" s="353">
        <v>2019</v>
      </c>
      <c r="F339" s="315">
        <v>93</v>
      </c>
      <c r="G339" s="320">
        <v>364</v>
      </c>
      <c r="H339" s="321">
        <f>F339*G339</f>
        <v>33852</v>
      </c>
      <c r="I339" s="122"/>
      <c r="J339" s="123"/>
      <c r="K339" s="403"/>
      <c r="L339" s="162"/>
      <c r="M339" s="185"/>
      <c r="S339" s="51"/>
      <c r="T339" s="51"/>
      <c r="U339" s="51"/>
      <c r="V339" s="51"/>
    </row>
    <row r="340" spans="1:22" s="309" customFormat="1" ht="45.75" customHeight="1" thickBot="1">
      <c r="A340" s="446" t="s">
        <v>22</v>
      </c>
      <c r="B340" s="1256">
        <v>2019</v>
      </c>
      <c r="C340" s="224">
        <v>5</v>
      </c>
      <c r="D340" s="1128" t="s">
        <v>226</v>
      </c>
      <c r="E340" s="535">
        <v>2019</v>
      </c>
      <c r="F340" s="536">
        <v>120</v>
      </c>
      <c r="G340" s="537">
        <v>685</v>
      </c>
      <c r="H340" s="538">
        <f>F340*G340</f>
        <v>82200</v>
      </c>
      <c r="I340" s="504"/>
      <c r="J340" s="506"/>
      <c r="K340" s="404"/>
      <c r="L340" s="507"/>
      <c r="M340" s="255"/>
      <c r="S340" s="51"/>
      <c r="T340" s="51"/>
      <c r="U340" s="51"/>
      <c r="V340" s="51"/>
    </row>
    <row r="341" spans="1:22" s="309" customFormat="1" ht="90.75" thickBot="1">
      <c r="A341" s="492" t="s">
        <v>23</v>
      </c>
      <c r="B341" s="78">
        <v>2021</v>
      </c>
      <c r="C341" s="556">
        <v>6</v>
      </c>
      <c r="D341" s="1209" t="s">
        <v>227</v>
      </c>
      <c r="E341" s="78">
        <v>2020</v>
      </c>
      <c r="F341" s="579">
        <v>25</v>
      </c>
      <c r="G341" s="548">
        <v>243.5</v>
      </c>
      <c r="H341" s="580">
        <v>6087.5</v>
      </c>
      <c r="I341" s="257"/>
      <c r="J341" s="257"/>
      <c r="K341" s="410"/>
      <c r="L341" s="27"/>
      <c r="M341" s="184"/>
      <c r="S341" s="51"/>
      <c r="T341" s="51"/>
      <c r="U341" s="51"/>
      <c r="V341" s="51"/>
    </row>
    <row r="342" spans="1:22" s="309" customFormat="1" ht="23.25" customHeight="1" thickBot="1">
      <c r="A342" s="1185"/>
      <c r="B342" s="72"/>
      <c r="C342" s="535"/>
      <c r="D342" s="1210"/>
      <c r="E342" s="72"/>
      <c r="F342" s="1211"/>
      <c r="G342" s="537"/>
      <c r="H342" s="1212"/>
      <c r="I342" s="381"/>
      <c r="J342" s="456"/>
      <c r="K342" s="409"/>
      <c r="L342" s="66"/>
      <c r="M342" s="182"/>
      <c r="S342" s="51"/>
      <c r="T342" s="51"/>
      <c r="U342" s="51"/>
      <c r="V342" s="51"/>
    </row>
    <row r="343" spans="1:22" s="309" customFormat="1" ht="25.5" customHeight="1" thickBot="1">
      <c r="A343" s="1185"/>
      <c r="B343" s="78"/>
      <c r="C343" s="556"/>
      <c r="D343" s="1209"/>
      <c r="E343" s="78"/>
      <c r="F343" s="579"/>
      <c r="G343" s="548"/>
      <c r="H343" s="580"/>
      <c r="I343" s="295"/>
      <c r="J343" s="284"/>
      <c r="K343" s="410"/>
      <c r="L343" s="27"/>
      <c r="M343" s="184"/>
      <c r="S343" s="51"/>
      <c r="T343" s="51"/>
      <c r="U343" s="51"/>
      <c r="V343" s="51"/>
    </row>
    <row r="344" spans="1:22" ht="33" customHeight="1" thickBot="1">
      <c r="A344" s="503"/>
      <c r="B344" s="446"/>
      <c r="C344" s="456"/>
      <c r="D344" s="265" t="s">
        <v>53</v>
      </c>
      <c r="E344" s="266"/>
      <c r="F344" s="264">
        <f>SUM(F325:F341)</f>
        <v>925</v>
      </c>
      <c r="G344" s="261"/>
      <c r="H344" s="267">
        <f>SUM(H325:H341)</f>
        <v>315313.40000000002</v>
      </c>
      <c r="I344" s="262"/>
      <c r="J344" s="263"/>
      <c r="K344" s="420"/>
      <c r="L344" s="466"/>
      <c r="M344" s="268"/>
      <c r="S344" s="51"/>
      <c r="T344" s="51"/>
      <c r="U344" s="51"/>
      <c r="V344" s="51"/>
    </row>
    <row r="345" spans="1:22" ht="20.25" customHeight="1" thickBot="1">
      <c r="A345" s="446"/>
      <c r="B345" s="266"/>
      <c r="C345" s="369"/>
      <c r="D345" s="567" t="s">
        <v>54</v>
      </c>
      <c r="E345" s="196"/>
      <c r="F345" s="110"/>
      <c r="G345" s="28"/>
      <c r="H345" s="111"/>
      <c r="I345" s="110"/>
      <c r="J345" s="111"/>
      <c r="K345" s="406"/>
      <c r="L345" s="25"/>
      <c r="M345" s="179"/>
      <c r="S345" s="51"/>
      <c r="T345" s="51"/>
      <c r="U345" s="51"/>
      <c r="V345" s="51"/>
    </row>
    <row r="346" spans="1:22" s="56" customFormat="1" ht="30" customHeight="1">
      <c r="A346" s="252" t="s">
        <v>15</v>
      </c>
      <c r="B346" s="1240">
        <v>2013</v>
      </c>
      <c r="C346" s="1241">
        <v>1</v>
      </c>
      <c r="D346" s="628" t="s">
        <v>175</v>
      </c>
      <c r="E346" s="322">
        <v>2012</v>
      </c>
      <c r="F346" s="204">
        <v>83</v>
      </c>
      <c r="G346" s="323">
        <v>124.74</v>
      </c>
      <c r="H346" s="324">
        <f>F346*G346</f>
        <v>10353.42</v>
      </c>
      <c r="I346" s="315"/>
      <c r="J346" s="321"/>
      <c r="K346" s="472"/>
      <c r="L346" s="542"/>
      <c r="M346" s="543"/>
      <c r="S346" s="51"/>
      <c r="T346" s="51"/>
      <c r="U346" s="51"/>
      <c r="V346" s="51"/>
    </row>
    <row r="347" spans="1:22" ht="15.75" customHeight="1" thickBot="1">
      <c r="A347" s="258"/>
      <c r="B347" s="258"/>
      <c r="C347" s="377"/>
      <c r="D347" s="234"/>
      <c r="E347" s="272"/>
      <c r="F347" s="269"/>
      <c r="G347" s="273"/>
      <c r="H347" s="270"/>
      <c r="I347" s="269"/>
      <c r="J347" s="270"/>
      <c r="K347" s="422"/>
      <c r="L347" s="271"/>
      <c r="M347" s="253"/>
      <c r="S347" s="51"/>
      <c r="T347" s="51"/>
      <c r="U347" s="51"/>
      <c r="V347" s="51"/>
    </row>
    <row r="348" spans="1:22" ht="15.75">
      <c r="A348" s="1186"/>
      <c r="B348" s="807">
        <v>2013</v>
      </c>
      <c r="C348" s="455">
        <v>1</v>
      </c>
      <c r="D348" s="613" t="s">
        <v>176</v>
      </c>
      <c r="E348" s="218">
        <v>2012</v>
      </c>
      <c r="F348" s="108">
        <v>120</v>
      </c>
      <c r="G348" s="3">
        <v>109.03</v>
      </c>
      <c r="H348" s="109">
        <f>F348*G348</f>
        <v>13083.6</v>
      </c>
      <c r="I348" s="108"/>
      <c r="J348" s="109"/>
      <c r="K348" s="401"/>
      <c r="L348" s="43"/>
      <c r="M348" s="176"/>
      <c r="S348" s="51"/>
      <c r="T348" s="51"/>
      <c r="U348" s="51"/>
      <c r="V348" s="51"/>
    </row>
    <row r="349" spans="1:22" ht="16.5" thickBot="1">
      <c r="A349" s="1187">
        <v>2</v>
      </c>
      <c r="B349" s="336">
        <v>2012</v>
      </c>
      <c r="C349" s="250">
        <v>5</v>
      </c>
      <c r="D349" s="235"/>
      <c r="E349" s="194">
        <v>2012</v>
      </c>
      <c r="F349" s="46">
        <v>1</v>
      </c>
      <c r="G349" s="2">
        <v>150</v>
      </c>
      <c r="H349" s="105">
        <v>150</v>
      </c>
      <c r="I349" s="46"/>
      <c r="J349" s="105"/>
      <c r="K349" s="402"/>
      <c r="L349" s="40"/>
      <c r="M349" s="174"/>
      <c r="S349" s="51"/>
      <c r="T349" s="51"/>
      <c r="U349" s="51"/>
      <c r="V349" s="51"/>
    </row>
    <row r="350" spans="1:22" ht="15.75" thickBot="1">
      <c r="A350" s="71"/>
      <c r="C350" s="183"/>
      <c r="D350" s="234"/>
      <c r="E350" s="195"/>
      <c r="F350" s="103"/>
      <c r="G350" s="21"/>
      <c r="H350" s="104"/>
      <c r="I350" s="103"/>
      <c r="J350" s="104"/>
      <c r="K350" s="397"/>
      <c r="L350" s="41"/>
      <c r="M350" s="175"/>
      <c r="P350" s="56" t="s">
        <v>58</v>
      </c>
      <c r="S350" s="51"/>
      <c r="T350" s="51"/>
      <c r="U350" s="51"/>
      <c r="V350" s="51"/>
    </row>
    <row r="351" spans="1:22" ht="30.75" thickBot="1">
      <c r="A351" s="78">
        <v>3</v>
      </c>
      <c r="B351" s="252">
        <v>2015</v>
      </c>
      <c r="C351" s="289">
        <v>3</v>
      </c>
      <c r="D351" s="613" t="s">
        <v>177</v>
      </c>
      <c r="E351" s="218">
        <v>2013</v>
      </c>
      <c r="F351" s="108">
        <v>86</v>
      </c>
      <c r="G351" s="3">
        <v>100.55</v>
      </c>
      <c r="H351" s="109">
        <f>F351*G351</f>
        <v>8647.2999999999993</v>
      </c>
      <c r="I351" s="108"/>
      <c r="J351" s="109"/>
      <c r="K351" s="401"/>
      <c r="L351" s="43"/>
      <c r="M351" s="176"/>
      <c r="S351" s="51"/>
      <c r="T351" s="51"/>
      <c r="U351" s="51"/>
      <c r="V351" s="51"/>
    </row>
    <row r="352" spans="1:22">
      <c r="A352" s="71"/>
      <c r="B352" s="252">
        <v>2013</v>
      </c>
      <c r="C352" s="289">
        <v>1</v>
      </c>
      <c r="D352" s="614"/>
      <c r="E352" s="194">
        <v>2013</v>
      </c>
      <c r="F352" s="46">
        <v>1</v>
      </c>
      <c r="G352" s="2">
        <v>140</v>
      </c>
      <c r="H352" s="105">
        <v>140</v>
      </c>
      <c r="I352" s="46"/>
      <c r="J352" s="105"/>
      <c r="K352" s="402"/>
      <c r="L352" s="40"/>
      <c r="M352" s="174"/>
      <c r="S352" s="51"/>
      <c r="T352" s="51"/>
      <c r="U352" s="51"/>
      <c r="V352" s="51"/>
    </row>
    <row r="353" spans="1:27" ht="15.75" thickBot="1">
      <c r="A353" s="257">
        <v>4</v>
      </c>
      <c r="B353" s="251">
        <v>2014</v>
      </c>
      <c r="C353" s="251">
        <v>3</v>
      </c>
      <c r="D353" s="241"/>
      <c r="E353" s="194">
        <v>2013</v>
      </c>
      <c r="F353" s="46">
        <v>1</v>
      </c>
      <c r="G353" s="2">
        <v>140</v>
      </c>
      <c r="H353" s="105">
        <v>140</v>
      </c>
      <c r="I353" s="46"/>
      <c r="J353" s="105"/>
      <c r="K353" s="402"/>
      <c r="L353" s="40"/>
      <c r="M353" s="174"/>
      <c r="S353" s="51"/>
      <c r="T353" s="51"/>
      <c r="U353" s="51"/>
      <c r="V353" s="51"/>
    </row>
    <row r="354" spans="1:27">
      <c r="A354" s="252"/>
      <c r="B354" s="252"/>
      <c r="C354" s="289"/>
      <c r="D354" s="236"/>
      <c r="E354" s="314"/>
      <c r="F354" s="315"/>
      <c r="G354" s="320"/>
      <c r="H354" s="321"/>
      <c r="I354" s="37"/>
      <c r="J354" s="100"/>
      <c r="K354" s="414"/>
      <c r="L354" s="39"/>
      <c r="M354" s="173"/>
      <c r="S354" s="51"/>
      <c r="T354" s="51"/>
      <c r="U354" s="51"/>
      <c r="V354" s="51"/>
    </row>
    <row r="355" spans="1:27" ht="15.75" thickBot="1">
      <c r="A355" s="257"/>
      <c r="B355" s="250"/>
      <c r="C355" s="218"/>
      <c r="D355" s="238"/>
      <c r="E355" s="316"/>
      <c r="F355" s="317"/>
      <c r="G355" s="318"/>
      <c r="H355" s="319"/>
      <c r="I355" s="46"/>
      <c r="J355" s="105"/>
      <c r="K355" s="423"/>
      <c r="L355" s="40"/>
      <c r="M355" s="174"/>
      <c r="S355" s="51"/>
      <c r="T355" s="51"/>
      <c r="U355" s="51"/>
      <c r="V355" s="51"/>
    </row>
    <row r="356" spans="1:27">
      <c r="A356" s="338"/>
      <c r="B356" s="353"/>
      <c r="C356" s="314"/>
      <c r="D356" s="236"/>
      <c r="E356" s="353"/>
      <c r="F356" s="315"/>
      <c r="G356" s="320"/>
      <c r="H356" s="321"/>
      <c r="I356" s="37"/>
      <c r="J356" s="100"/>
      <c r="K356" s="414"/>
      <c r="L356" s="39"/>
      <c r="M356" s="173"/>
      <c r="P356" s="61"/>
    </row>
    <row r="357" spans="1:27" ht="15.75" thickBot="1">
      <c r="A357" s="258"/>
      <c r="B357" s="434"/>
      <c r="C357" s="272"/>
      <c r="D357" s="243"/>
      <c r="E357" s="1213"/>
      <c r="F357" s="269"/>
      <c r="G357" s="273"/>
      <c r="H357" s="270"/>
      <c r="I357" s="103"/>
      <c r="J357" s="104"/>
      <c r="K357" s="497"/>
      <c r="L357" s="41"/>
      <c r="M357" s="175"/>
      <c r="P357" s="274"/>
    </row>
    <row r="358" spans="1:27" s="56" customFormat="1" ht="16.5" thickBot="1">
      <c r="A358" s="257"/>
      <c r="B358" s="250"/>
      <c r="C358" s="477"/>
      <c r="D358" s="237" t="s">
        <v>56</v>
      </c>
      <c r="E358" s="222"/>
      <c r="F358" s="106">
        <f>SUM(F346:F357)</f>
        <v>292</v>
      </c>
      <c r="G358" s="57"/>
      <c r="H358" s="107">
        <f>SUM(H346:H357)</f>
        <v>32514.32</v>
      </c>
      <c r="I358" s="106"/>
      <c r="J358" s="107"/>
      <c r="K358" s="405"/>
      <c r="L358" s="159"/>
      <c r="M358" s="178"/>
      <c r="N358" s="275"/>
      <c r="O358" s="275"/>
      <c r="P358" s="1030"/>
      <c r="Q358" s="1030"/>
      <c r="R358" s="1030"/>
      <c r="S358" s="275"/>
      <c r="T358" s="275"/>
      <c r="U358" s="275"/>
      <c r="V358" s="275"/>
      <c r="W358" s="275"/>
      <c r="X358" s="275"/>
      <c r="Y358" s="275"/>
      <c r="Z358" s="275"/>
      <c r="AA358" s="275"/>
    </row>
    <row r="359" spans="1:27" s="56" customFormat="1" ht="16.5" customHeight="1" thickBot="1">
      <c r="A359" s="258"/>
      <c r="B359" s="254"/>
      <c r="C359" s="479"/>
      <c r="D359" s="278" t="s">
        <v>55</v>
      </c>
      <c r="E359" s="281"/>
      <c r="F359" s="550">
        <f>F344+F358</f>
        <v>1217</v>
      </c>
      <c r="G359" s="339"/>
      <c r="H359" s="549">
        <f>H344+H358</f>
        <v>347827.72000000003</v>
      </c>
      <c r="I359" s="276"/>
      <c r="J359" s="277"/>
      <c r="K359" s="425"/>
      <c r="L359" s="340"/>
      <c r="M359" s="341"/>
      <c r="N359" s="275"/>
      <c r="O359" s="275"/>
      <c r="P359" s="1030"/>
      <c r="Q359" s="1030"/>
      <c r="R359" s="1030"/>
      <c r="S359" s="275"/>
      <c r="T359" s="275"/>
      <c r="U359" s="275"/>
      <c r="V359" s="275"/>
      <c r="W359" s="275"/>
      <c r="X359" s="275"/>
      <c r="Y359" s="275"/>
      <c r="Z359" s="275"/>
      <c r="AA359" s="275"/>
    </row>
    <row r="360" spans="1:27" ht="27" customHeight="1" thickBot="1">
      <c r="A360" s="446"/>
      <c r="B360" s="281"/>
      <c r="C360" s="486"/>
      <c r="D360" s="279" t="s">
        <v>108</v>
      </c>
      <c r="E360" s="280"/>
      <c r="F360" s="342">
        <f>F133+F323+F359</f>
        <v>23016</v>
      </c>
      <c r="G360" s="343"/>
      <c r="H360" s="470">
        <f>H133+H323+H359</f>
        <v>3570262.49</v>
      </c>
      <c r="I360" s="471"/>
      <c r="J360" s="566">
        <f>J133+J323+J359</f>
        <v>783</v>
      </c>
      <c r="K360" s="426"/>
      <c r="L360" s="168"/>
      <c r="M360" s="192"/>
      <c r="N360" s="711" t="s">
        <v>86</v>
      </c>
      <c r="O360" s="275"/>
      <c r="P360" s="65"/>
      <c r="Q360" s="1031"/>
      <c r="R360" s="1030"/>
      <c r="S360" s="275"/>
      <c r="T360" s="275"/>
      <c r="U360" s="275"/>
      <c r="V360" s="275"/>
      <c r="W360" s="275"/>
      <c r="X360" s="275"/>
      <c r="Y360" s="275"/>
      <c r="Z360" s="275"/>
      <c r="AA360" s="275"/>
    </row>
    <row r="361" spans="1:27" s="309" customFormat="1" ht="27" customHeight="1" thickBot="1">
      <c r="A361" s="294"/>
      <c r="B361" s="1034"/>
      <c r="C361" s="1035"/>
      <c r="D361" s="1105"/>
      <c r="E361" s="1106"/>
      <c r="F361" s="1107"/>
      <c r="G361" s="1108"/>
      <c r="H361" s="1033"/>
      <c r="I361" s="1109"/>
      <c r="J361" s="1033"/>
      <c r="K361" s="1110"/>
      <c r="L361" s="1111"/>
      <c r="M361" s="720"/>
      <c r="N361" s="711"/>
      <c r="O361" s="275"/>
      <c r="P361" s="65"/>
      <c r="Q361" s="1031"/>
      <c r="R361" s="1030"/>
      <c r="S361" s="275"/>
      <c r="T361" s="275"/>
      <c r="U361" s="275"/>
      <c r="V361" s="275"/>
      <c r="W361" s="275"/>
      <c r="X361" s="275"/>
      <c r="Y361" s="275"/>
      <c r="Z361" s="275"/>
      <c r="AA361" s="275"/>
    </row>
    <row r="362" spans="1:27" s="309" customFormat="1" ht="27" customHeight="1">
      <c r="A362" s="294"/>
      <c r="B362" s="60"/>
      <c r="C362" s="60"/>
      <c r="D362" s="1036"/>
      <c r="E362" s="1037" t="s">
        <v>106</v>
      </c>
      <c r="F362" s="1037"/>
      <c r="G362" s="1037"/>
      <c r="H362" s="1037"/>
      <c r="I362" s="1038"/>
      <c r="J362" s="1038"/>
      <c r="K362" s="1038"/>
      <c r="L362" s="1257"/>
      <c r="M362" s="1257"/>
      <c r="N362" s="1231"/>
      <c r="O362" s="275"/>
      <c r="P362" s="65"/>
      <c r="Q362" s="1031"/>
      <c r="R362" s="1030"/>
      <c r="S362" s="275"/>
      <c r="T362" s="275"/>
      <c r="U362" s="275"/>
      <c r="V362" s="275"/>
      <c r="W362" s="275"/>
      <c r="X362" s="275"/>
      <c r="Y362" s="275"/>
      <c r="Z362" s="275"/>
      <c r="AA362" s="275"/>
    </row>
    <row r="363" spans="1:27" s="309" customFormat="1" ht="27" customHeight="1" thickBot="1">
      <c r="A363" s="296"/>
      <c r="B363" s="1230" t="s">
        <v>100</v>
      </c>
      <c r="C363" s="1230"/>
      <c r="D363" s="1230"/>
      <c r="E363" s="1258"/>
      <c r="F363" s="1258"/>
      <c r="G363" s="1258"/>
      <c r="H363" s="1258"/>
      <c r="I363" s="1258"/>
      <c r="J363" s="1259"/>
      <c r="K363" s="1260" t="s">
        <v>230</v>
      </c>
      <c r="L363" s="1261"/>
      <c r="M363" s="1262"/>
      <c r="O363" s="275"/>
      <c r="P363" s="65"/>
      <c r="Q363" s="1031"/>
      <c r="R363" s="1030"/>
      <c r="S363" s="275"/>
      <c r="T363" s="275"/>
      <c r="U363" s="275"/>
      <c r="V363" s="275"/>
      <c r="W363" s="275"/>
      <c r="X363" s="275"/>
      <c r="Y363" s="275"/>
      <c r="Z363" s="275"/>
      <c r="AA363" s="275"/>
    </row>
    <row r="364" spans="1:27" s="309" customFormat="1" ht="34.5" customHeight="1" thickBot="1">
      <c r="A364" s="1188" t="s">
        <v>6</v>
      </c>
      <c r="B364" s="76" t="s">
        <v>10</v>
      </c>
      <c r="C364" s="76" t="s">
        <v>7</v>
      </c>
      <c r="D364" s="75" t="s">
        <v>11</v>
      </c>
      <c r="E364" s="77" t="s">
        <v>8</v>
      </c>
      <c r="F364" s="78" t="s">
        <v>0</v>
      </c>
      <c r="G364" s="78" t="s">
        <v>1</v>
      </c>
      <c r="H364" s="78" t="s">
        <v>2</v>
      </c>
      <c r="I364" s="1269" t="s">
        <v>12</v>
      </c>
      <c r="J364" s="1270"/>
      <c r="K364" s="291" t="s">
        <v>4</v>
      </c>
      <c r="L364" s="1263" t="s">
        <v>13</v>
      </c>
      <c r="M364" s="1264"/>
      <c r="N364" s="711"/>
      <c r="O364" s="275"/>
      <c r="P364" s="65"/>
      <c r="Q364" s="1031"/>
      <c r="R364" s="1030"/>
      <c r="S364" s="275"/>
      <c r="T364" s="275"/>
      <c r="U364" s="275"/>
      <c r="V364" s="275"/>
      <c r="W364" s="275"/>
      <c r="X364" s="275"/>
      <c r="Y364" s="275"/>
      <c r="Z364" s="275"/>
      <c r="AA364" s="275"/>
    </row>
    <row r="365" spans="1:27" s="309" customFormat="1" ht="34.5" customHeight="1" thickBot="1">
      <c r="A365" s="68" t="s">
        <v>14</v>
      </c>
      <c r="B365" s="76"/>
      <c r="C365" s="76"/>
      <c r="D365" s="75"/>
      <c r="E365" s="77"/>
      <c r="F365" s="78"/>
      <c r="G365" s="78"/>
      <c r="H365" s="78"/>
      <c r="I365" s="291" t="s">
        <v>3</v>
      </c>
      <c r="J365" s="292" t="s">
        <v>9</v>
      </c>
      <c r="K365" s="954"/>
      <c r="L365" s="698" t="s">
        <v>9</v>
      </c>
      <c r="M365" s="1265" t="s">
        <v>5</v>
      </c>
      <c r="N365" s="711"/>
      <c r="O365" s="275"/>
      <c r="P365" s="65"/>
      <c r="Q365" s="1031"/>
      <c r="R365" s="1030"/>
      <c r="S365" s="275"/>
      <c r="T365" s="275"/>
      <c r="U365" s="275"/>
      <c r="V365" s="275"/>
      <c r="W365" s="275"/>
      <c r="X365" s="275"/>
      <c r="Y365" s="275"/>
      <c r="Z365" s="275"/>
      <c r="AA365" s="275"/>
    </row>
    <row r="366" spans="1:27" s="309" customFormat="1" ht="25.5" customHeight="1" thickBot="1">
      <c r="A366" s="330"/>
      <c r="B366" s="1039"/>
      <c r="C366" s="344"/>
      <c r="D366" s="1226" t="s">
        <v>62</v>
      </c>
      <c r="E366" s="345"/>
      <c r="F366" s="345"/>
      <c r="G366" s="345"/>
      <c r="H366" s="345"/>
      <c r="I366" s="345"/>
      <c r="J366" s="347"/>
      <c r="K366" s="508"/>
      <c r="L366" s="345"/>
      <c r="M366" s="509"/>
      <c r="N366" s="711"/>
      <c r="O366" s="275"/>
      <c r="P366" s="65"/>
      <c r="Q366" s="1031"/>
      <c r="R366" s="1030"/>
      <c r="S366" s="275"/>
      <c r="T366" s="275"/>
      <c r="U366" s="275"/>
      <c r="V366" s="275"/>
      <c r="W366" s="275"/>
      <c r="X366" s="275"/>
      <c r="Y366" s="275"/>
      <c r="Z366" s="275"/>
      <c r="AA366" s="275"/>
    </row>
    <row r="367" spans="1:27" s="309" customFormat="1" ht="30.75" customHeight="1">
      <c r="A367" s="849"/>
      <c r="B367" s="461">
        <v>2020</v>
      </c>
      <c r="C367" s="715">
        <v>2</v>
      </c>
      <c r="D367" s="721" t="s">
        <v>101</v>
      </c>
      <c r="E367" s="461">
        <v>2020</v>
      </c>
      <c r="F367" s="85">
        <v>30</v>
      </c>
      <c r="G367" s="10">
        <v>77</v>
      </c>
      <c r="H367" s="11">
        <f>F367*G367</f>
        <v>2310</v>
      </c>
      <c r="I367" s="514"/>
      <c r="J367" s="653"/>
      <c r="K367" s="498"/>
      <c r="L367" s="715"/>
      <c r="M367" s="169"/>
      <c r="N367" s="711"/>
      <c r="O367" s="275"/>
      <c r="P367" s="65"/>
      <c r="Q367" s="1031"/>
      <c r="R367" s="1030"/>
      <c r="S367" s="275"/>
      <c r="T367" s="275"/>
      <c r="U367" s="275"/>
      <c r="V367" s="275"/>
      <c r="W367" s="275"/>
      <c r="X367" s="275"/>
      <c r="Y367" s="275"/>
      <c r="Z367" s="275"/>
      <c r="AA367" s="275"/>
    </row>
    <row r="368" spans="1:27" s="309" customFormat="1" ht="14.25" customHeight="1">
      <c r="A368" s="249" t="s">
        <v>15</v>
      </c>
      <c r="B368" s="1002">
        <v>2021</v>
      </c>
      <c r="C368" s="1000">
        <v>2</v>
      </c>
      <c r="D368" s="1001"/>
      <c r="E368" s="1002">
        <v>2020</v>
      </c>
      <c r="F368" s="1003">
        <v>30</v>
      </c>
      <c r="G368" s="957">
        <v>77</v>
      </c>
      <c r="H368" s="967">
        <v>2310</v>
      </c>
      <c r="I368" s="170"/>
      <c r="J368" s="443"/>
      <c r="K368" s="792"/>
      <c r="L368" s="297"/>
      <c r="M368" s="176"/>
      <c r="N368" s="711"/>
      <c r="O368" s="275"/>
      <c r="P368" s="65"/>
      <c r="Q368" s="1031"/>
      <c r="R368" s="1030"/>
      <c r="S368" s="275"/>
      <c r="T368" s="275"/>
      <c r="U368" s="275"/>
      <c r="V368" s="275"/>
      <c r="W368" s="275"/>
      <c r="X368" s="275"/>
      <c r="Y368" s="275"/>
      <c r="Z368" s="275"/>
      <c r="AA368" s="275"/>
    </row>
    <row r="369" spans="1:27" s="309" customFormat="1" ht="18" customHeight="1" thickBot="1">
      <c r="A369" s="350"/>
      <c r="B369" s="794"/>
      <c r="C369" s="793"/>
      <c r="D369" s="795"/>
      <c r="E369" s="793"/>
      <c r="F369" s="796"/>
      <c r="G369" s="501"/>
      <c r="H369" s="797"/>
      <c r="I369" s="798"/>
      <c r="J369" s="799"/>
      <c r="K369" s="800"/>
      <c r="L369" s="1158"/>
      <c r="M369" s="793"/>
      <c r="N369" s="711"/>
      <c r="O369" s="275"/>
      <c r="P369" s="65"/>
      <c r="Q369" s="1031"/>
      <c r="R369" s="1030"/>
      <c r="S369" s="275"/>
      <c r="T369" s="275"/>
      <c r="U369" s="275"/>
      <c r="V369" s="275"/>
      <c r="W369" s="275"/>
      <c r="X369" s="275"/>
      <c r="Y369" s="275"/>
      <c r="Z369" s="275"/>
      <c r="AA369" s="275"/>
    </row>
    <row r="370" spans="1:27" s="309" customFormat="1" ht="18.75" customHeight="1">
      <c r="A370" s="603"/>
      <c r="B370" s="841">
        <v>2020</v>
      </c>
      <c r="C370" s="603">
        <v>9</v>
      </c>
      <c r="D370" s="842" t="s">
        <v>117</v>
      </c>
      <c r="E370" s="603">
        <v>1003</v>
      </c>
      <c r="F370" s="843">
        <v>1</v>
      </c>
      <c r="G370" s="844">
        <v>110</v>
      </c>
      <c r="H370" s="845">
        <v>110</v>
      </c>
      <c r="I370" s="846"/>
      <c r="J370" s="847"/>
      <c r="K370" s="848"/>
      <c r="L370" s="1159"/>
      <c r="M370" s="603"/>
      <c r="N370" s="711"/>
      <c r="O370" s="275"/>
      <c r="P370" s="65"/>
      <c r="Q370" s="1031"/>
      <c r="R370" s="1030"/>
      <c r="S370" s="275"/>
      <c r="T370" s="275"/>
      <c r="U370" s="275"/>
      <c r="V370" s="275"/>
      <c r="W370" s="275"/>
      <c r="X370" s="275"/>
      <c r="Y370" s="275"/>
      <c r="Z370" s="275"/>
      <c r="AA370" s="275"/>
    </row>
    <row r="371" spans="1:27" s="309" customFormat="1" ht="18" customHeight="1">
      <c r="A371" s="833">
        <v>2</v>
      </c>
      <c r="B371" s="834"/>
      <c r="C371" s="833"/>
      <c r="D371" s="373" t="s">
        <v>118</v>
      </c>
      <c r="E371" s="833"/>
      <c r="F371" s="835"/>
      <c r="G371" s="836"/>
      <c r="H371" s="837"/>
      <c r="I371" s="838"/>
      <c r="J371" s="839"/>
      <c r="K371" s="840"/>
      <c r="L371" s="1160"/>
      <c r="M371" s="833"/>
      <c r="N371" s="711"/>
      <c r="O371" s="275"/>
      <c r="P371" s="65"/>
      <c r="Q371" s="1031"/>
      <c r="R371" s="1030"/>
      <c r="S371" s="275"/>
      <c r="T371" s="275"/>
      <c r="U371" s="275"/>
      <c r="V371" s="275"/>
      <c r="W371" s="275"/>
      <c r="X371" s="275"/>
      <c r="Y371" s="275"/>
      <c r="Z371" s="275"/>
      <c r="AA371" s="275"/>
    </row>
    <row r="372" spans="1:27" s="309" customFormat="1" ht="15" customHeight="1" thickBot="1">
      <c r="A372" s="793"/>
      <c r="B372" s="794"/>
      <c r="C372" s="793"/>
      <c r="D372" s="795"/>
      <c r="E372" s="793"/>
      <c r="F372" s="796"/>
      <c r="G372" s="501"/>
      <c r="H372" s="797"/>
      <c r="I372" s="798"/>
      <c r="J372" s="799"/>
      <c r="K372" s="800"/>
      <c r="L372" s="1158"/>
      <c r="M372" s="793"/>
      <c r="N372" s="711"/>
      <c r="O372" s="275"/>
      <c r="P372" s="65"/>
      <c r="Q372" s="1031"/>
      <c r="R372" s="1030"/>
      <c r="S372" s="275"/>
      <c r="T372" s="275"/>
      <c r="U372" s="275"/>
      <c r="V372" s="275"/>
      <c r="W372" s="275"/>
      <c r="X372" s="275"/>
      <c r="Y372" s="275"/>
      <c r="Z372" s="275"/>
      <c r="AA372" s="275"/>
    </row>
    <row r="373" spans="1:27" s="309" customFormat="1" ht="31.5" customHeight="1">
      <c r="A373" s="603"/>
      <c r="B373" s="841">
        <v>2020</v>
      </c>
      <c r="C373" s="603">
        <v>9</v>
      </c>
      <c r="D373" s="842" t="s">
        <v>178</v>
      </c>
      <c r="E373" s="603">
        <v>2019</v>
      </c>
      <c r="F373" s="843">
        <v>30</v>
      </c>
      <c r="G373" s="844">
        <v>140</v>
      </c>
      <c r="H373" s="845">
        <f>F373*G373</f>
        <v>4200</v>
      </c>
      <c r="I373" s="846"/>
      <c r="J373" s="847"/>
      <c r="K373" s="848"/>
      <c r="L373" s="1159"/>
      <c r="M373" s="603"/>
      <c r="N373" s="711"/>
      <c r="O373" s="275"/>
      <c r="P373" s="65"/>
      <c r="Q373" s="1031"/>
      <c r="R373" s="1030"/>
      <c r="S373" s="275"/>
      <c r="T373" s="275"/>
      <c r="U373" s="275"/>
      <c r="V373" s="275"/>
      <c r="W373" s="275"/>
      <c r="X373" s="275"/>
      <c r="Y373" s="275"/>
      <c r="Z373" s="275"/>
      <c r="AA373" s="275"/>
    </row>
    <row r="374" spans="1:27" s="309" customFormat="1" ht="18.75" customHeight="1" thickBot="1">
      <c r="A374" s="793">
        <v>3</v>
      </c>
      <c r="B374" s="794"/>
      <c r="C374" s="793"/>
      <c r="D374" s="795"/>
      <c r="E374" s="793"/>
      <c r="F374" s="796"/>
      <c r="G374" s="501"/>
      <c r="H374" s="797"/>
      <c r="I374" s="798"/>
      <c r="J374" s="799"/>
      <c r="K374" s="800"/>
      <c r="L374" s="1158"/>
      <c r="M374" s="793"/>
      <c r="N374" s="711"/>
      <c r="O374" s="275"/>
      <c r="P374" s="65"/>
      <c r="Q374" s="1031"/>
      <c r="R374" s="1030"/>
      <c r="S374" s="275"/>
      <c r="T374" s="275"/>
      <c r="U374" s="275"/>
      <c r="V374" s="275"/>
      <c r="W374" s="275"/>
      <c r="X374" s="275"/>
      <c r="Y374" s="275"/>
      <c r="Z374" s="275"/>
      <c r="AA374" s="275"/>
    </row>
    <row r="375" spans="1:27" s="309" customFormat="1" ht="19.5" customHeight="1">
      <c r="A375" s="603"/>
      <c r="B375" s="857">
        <v>2020</v>
      </c>
      <c r="C375" s="849">
        <v>9</v>
      </c>
      <c r="D375" s="842" t="s">
        <v>119</v>
      </c>
      <c r="E375" s="849">
        <v>2019</v>
      </c>
      <c r="F375" s="851">
        <v>30</v>
      </c>
      <c r="G375" s="852">
        <v>124</v>
      </c>
      <c r="H375" s="853">
        <f>F375*G375</f>
        <v>3720</v>
      </c>
      <c r="I375" s="854"/>
      <c r="J375" s="855"/>
      <c r="K375" s="856"/>
      <c r="L375" s="1161"/>
      <c r="M375" s="849"/>
      <c r="N375" s="711"/>
      <c r="O375" s="275"/>
      <c r="P375" s="65"/>
      <c r="Q375" s="1031"/>
      <c r="R375" s="1030"/>
      <c r="S375" s="275"/>
      <c r="T375" s="275"/>
      <c r="U375" s="275"/>
      <c r="V375" s="275"/>
      <c r="W375" s="275"/>
      <c r="X375" s="275"/>
      <c r="Y375" s="275"/>
      <c r="Z375" s="275"/>
      <c r="AA375" s="275"/>
    </row>
    <row r="376" spans="1:27" s="309" customFormat="1" ht="15.75" customHeight="1" thickBot="1">
      <c r="A376" s="350">
        <v>4</v>
      </c>
      <c r="B376" s="53"/>
      <c r="C376" s="350"/>
      <c r="D376" s="795" t="s">
        <v>120</v>
      </c>
      <c r="E376" s="350"/>
      <c r="F376" s="500"/>
      <c r="G376" s="52"/>
      <c r="H376" s="334"/>
      <c r="I376" s="12"/>
      <c r="J376" s="858"/>
      <c r="K376" s="502"/>
      <c r="L376" s="1162"/>
      <c r="M376" s="350"/>
      <c r="N376" s="711"/>
      <c r="O376" s="275"/>
      <c r="P376" s="65"/>
      <c r="Q376" s="1031"/>
      <c r="R376" s="1030"/>
      <c r="S376" s="275"/>
      <c r="T376" s="275"/>
      <c r="U376" s="275"/>
      <c r="V376" s="275"/>
      <c r="W376" s="275"/>
      <c r="X376" s="275"/>
      <c r="Y376" s="275"/>
      <c r="Z376" s="275"/>
      <c r="AA376" s="275"/>
    </row>
    <row r="377" spans="1:27" s="309" customFormat="1" ht="27" customHeight="1">
      <c r="A377" s="849"/>
      <c r="B377" s="975">
        <v>2021</v>
      </c>
      <c r="C377" s="976">
        <v>1</v>
      </c>
      <c r="D377" s="977" t="s">
        <v>179</v>
      </c>
      <c r="E377" s="976">
        <v>2020</v>
      </c>
      <c r="F377" s="978">
        <v>40</v>
      </c>
      <c r="G377" s="979">
        <v>162</v>
      </c>
      <c r="H377" s="980">
        <f>F377*G377</f>
        <v>6480</v>
      </c>
      <c r="I377" s="510"/>
      <c r="J377" s="855"/>
      <c r="K377" s="856"/>
      <c r="L377" s="1161"/>
      <c r="M377" s="849"/>
      <c r="N377" s="711"/>
      <c r="O377" s="275"/>
      <c r="P377" s="65"/>
      <c r="Q377" s="1031"/>
      <c r="R377" s="1030"/>
      <c r="S377" s="275"/>
      <c r="T377" s="275"/>
      <c r="U377" s="275"/>
      <c r="V377" s="275"/>
      <c r="W377" s="275"/>
      <c r="X377" s="275"/>
      <c r="Y377" s="275"/>
      <c r="Z377" s="275"/>
      <c r="AA377" s="275"/>
    </row>
    <row r="378" spans="1:27" s="309" customFormat="1" ht="27" customHeight="1" thickBot="1">
      <c r="A378" s="350"/>
      <c r="B378" s="981"/>
      <c r="C378" s="982"/>
      <c r="D378" s="983" t="s">
        <v>180</v>
      </c>
      <c r="E378" s="982">
        <v>2020</v>
      </c>
      <c r="F378" s="984">
        <v>40</v>
      </c>
      <c r="G378" s="985">
        <v>162</v>
      </c>
      <c r="H378" s="986">
        <f>F378*G378</f>
        <v>6480</v>
      </c>
      <c r="I378" s="427"/>
      <c r="J378" s="858"/>
      <c r="K378" s="502"/>
      <c r="L378" s="1162"/>
      <c r="M378" s="350"/>
      <c r="N378" s="711"/>
      <c r="O378" s="275"/>
      <c r="P378" s="65"/>
      <c r="Q378" s="1031"/>
      <c r="R378" s="1030"/>
      <c r="S378" s="275"/>
      <c r="T378" s="275"/>
      <c r="U378" s="275"/>
      <c r="V378" s="275"/>
      <c r="W378" s="275"/>
      <c r="X378" s="275"/>
      <c r="Y378" s="275"/>
      <c r="Z378" s="275"/>
      <c r="AA378" s="275"/>
    </row>
    <row r="379" spans="1:27" s="309" customFormat="1" ht="20.25" customHeight="1" thickBot="1">
      <c r="A379" s="509"/>
      <c r="B379" s="347"/>
      <c r="C379" s="1046"/>
      <c r="D379" s="1222" t="s">
        <v>228</v>
      </c>
      <c r="E379" s="1214"/>
      <c r="F379" s="1215">
        <f>SUM(F367:F378)</f>
        <v>201</v>
      </c>
      <c r="G379" s="1216"/>
      <c r="H379" s="1217">
        <f>SUM(H367:H378)</f>
        <v>25610</v>
      </c>
      <c r="I379" s="1047"/>
      <c r="J379" s="1048"/>
      <c r="K379" s="1049"/>
      <c r="L379" s="1163"/>
      <c r="M379" s="509"/>
      <c r="N379" s="711"/>
      <c r="O379" s="275"/>
      <c r="P379" s="65"/>
      <c r="Q379" s="1031"/>
      <c r="R379" s="1030"/>
      <c r="S379" s="275"/>
      <c r="T379" s="275"/>
      <c r="U379" s="275"/>
      <c r="V379" s="275"/>
      <c r="W379" s="275"/>
      <c r="X379" s="275"/>
      <c r="Y379" s="275"/>
      <c r="Z379" s="275"/>
      <c r="AA379" s="275"/>
    </row>
    <row r="380" spans="1:27" s="309" customFormat="1" ht="12.75" customHeight="1" thickBot="1">
      <c r="A380" s="350"/>
      <c r="B380" s="1040"/>
      <c r="C380" s="1041"/>
      <c r="D380" s="1042"/>
      <c r="E380" s="1041"/>
      <c r="F380" s="1043"/>
      <c r="G380" s="1044"/>
      <c r="H380" s="1045"/>
      <c r="I380" s="652"/>
      <c r="J380" s="306"/>
      <c r="K380" s="392"/>
      <c r="L380" s="1156"/>
      <c r="M380" s="249"/>
      <c r="N380" s="711"/>
      <c r="O380" s="275"/>
      <c r="P380" s="65"/>
      <c r="Q380" s="1031"/>
      <c r="R380" s="1030"/>
      <c r="S380" s="275"/>
      <c r="T380" s="275"/>
      <c r="U380" s="275"/>
      <c r="V380" s="275"/>
      <c r="W380" s="275"/>
      <c r="X380" s="275"/>
      <c r="Y380" s="275"/>
      <c r="Z380" s="275"/>
      <c r="AA380" s="275"/>
    </row>
    <row r="381" spans="1:27" s="309" customFormat="1" ht="19.5" customHeight="1" thickBot="1">
      <c r="A381" s="249"/>
      <c r="B381" s="355"/>
      <c r="C381" s="298"/>
      <c r="D381" s="1225" t="s">
        <v>102</v>
      </c>
      <c r="E381" s="298"/>
      <c r="F381" s="7"/>
      <c r="G381" s="301"/>
      <c r="H381" s="93"/>
      <c r="I381" s="713"/>
      <c r="J381" s="673"/>
      <c r="K381" s="714"/>
      <c r="L381" s="158"/>
      <c r="M381" s="298"/>
      <c r="N381" s="711"/>
      <c r="O381" s="275"/>
      <c r="P381" s="65"/>
      <c r="Q381" s="1031"/>
      <c r="R381" s="1030"/>
      <c r="S381" s="275"/>
      <c r="T381" s="275"/>
      <c r="U381" s="275"/>
      <c r="V381" s="275"/>
      <c r="W381" s="275"/>
      <c r="X381" s="275"/>
      <c r="Y381" s="275"/>
      <c r="Z381" s="275"/>
      <c r="AA381" s="275"/>
    </row>
    <row r="382" spans="1:27" s="309" customFormat="1" ht="27" customHeight="1">
      <c r="A382" s="849"/>
      <c r="B382" s="770">
        <v>2020</v>
      </c>
      <c r="C382" s="771">
        <v>4</v>
      </c>
      <c r="D382" s="772" t="s">
        <v>104</v>
      </c>
      <c r="E382" s="773">
        <v>2020</v>
      </c>
      <c r="F382" s="774">
        <v>30</v>
      </c>
      <c r="G382" s="775">
        <v>59</v>
      </c>
      <c r="H382" s="776">
        <f>F382*G382</f>
        <v>1770</v>
      </c>
      <c r="I382" s="715"/>
      <c r="J382" s="87"/>
      <c r="K382" s="716"/>
      <c r="L382" s="154"/>
      <c r="M382" s="169"/>
      <c r="N382" s="711"/>
      <c r="O382" s="275"/>
      <c r="P382" s="65"/>
      <c r="Q382" s="1031"/>
      <c r="R382" s="1030"/>
      <c r="S382" s="275"/>
      <c r="T382" s="275"/>
      <c r="U382" s="275"/>
      <c r="V382" s="275"/>
      <c r="W382" s="275"/>
      <c r="X382" s="275"/>
      <c r="Y382" s="275"/>
      <c r="Z382" s="275"/>
      <c r="AA382" s="275"/>
    </row>
    <row r="383" spans="1:27" s="309" customFormat="1" ht="17.25" customHeight="1" thickBot="1">
      <c r="A383" s="249" t="s">
        <v>103</v>
      </c>
      <c r="B383" s="992">
        <v>2021</v>
      </c>
      <c r="C383" s="993">
        <v>2</v>
      </c>
      <c r="D383" s="994" t="s">
        <v>105</v>
      </c>
      <c r="E383" s="995">
        <v>2020</v>
      </c>
      <c r="F383" s="996">
        <v>30</v>
      </c>
      <c r="G383" s="997">
        <v>59</v>
      </c>
      <c r="H383" s="998">
        <v>1770</v>
      </c>
      <c r="I383" s="153"/>
      <c r="J383" s="88"/>
      <c r="K383" s="393"/>
      <c r="L383" s="156"/>
      <c r="M383" s="170"/>
      <c r="N383" s="711"/>
      <c r="O383" s="275"/>
      <c r="P383" s="65"/>
      <c r="Q383" s="1031"/>
      <c r="R383" s="1030"/>
      <c r="S383" s="275"/>
      <c r="T383" s="275"/>
      <c r="U383" s="275"/>
      <c r="V383" s="275"/>
      <c r="W383" s="275"/>
      <c r="X383" s="275"/>
      <c r="Y383" s="275"/>
      <c r="Z383" s="275"/>
      <c r="AA383" s="275"/>
    </row>
    <row r="384" spans="1:27" s="309" customFormat="1" ht="27" customHeight="1">
      <c r="A384" s="849">
        <v>2</v>
      </c>
      <c r="B384" s="777">
        <v>2020</v>
      </c>
      <c r="C384" s="778">
        <v>7</v>
      </c>
      <c r="D384" s="1004" t="s">
        <v>110</v>
      </c>
      <c r="E384" s="779">
        <v>2020</v>
      </c>
      <c r="F384" s="780">
        <v>20</v>
      </c>
      <c r="G384" s="781">
        <v>78</v>
      </c>
      <c r="H384" s="782">
        <f>F384*G384</f>
        <v>1560</v>
      </c>
      <c r="I384" s="652"/>
      <c r="J384" s="306"/>
      <c r="K384" s="707"/>
      <c r="L384" s="517"/>
      <c r="M384" s="249"/>
      <c r="N384" s="711"/>
      <c r="O384" s="275"/>
      <c r="P384" s="65"/>
      <c r="Q384" s="1031"/>
      <c r="R384" s="1030"/>
      <c r="S384" s="275"/>
      <c r="T384" s="275"/>
      <c r="U384" s="275"/>
      <c r="V384" s="275"/>
      <c r="W384" s="275"/>
      <c r="X384" s="275"/>
      <c r="Y384" s="275"/>
      <c r="Z384" s="275"/>
      <c r="AA384" s="275"/>
    </row>
    <row r="385" spans="1:27" s="309" customFormat="1" ht="27" customHeight="1" thickBot="1">
      <c r="A385" s="350"/>
      <c r="B385" s="987">
        <v>2021</v>
      </c>
      <c r="C385" s="988">
        <v>2</v>
      </c>
      <c r="D385" s="659"/>
      <c r="E385" s="987">
        <v>2020</v>
      </c>
      <c r="F385" s="989">
        <v>20</v>
      </c>
      <c r="G385" s="990">
        <v>78</v>
      </c>
      <c r="H385" s="991">
        <v>1560</v>
      </c>
      <c r="I385" s="766"/>
      <c r="J385" s="94"/>
      <c r="K385" s="767"/>
      <c r="L385" s="155"/>
      <c r="M385" s="1165"/>
      <c r="N385" s="711"/>
      <c r="O385" s="275"/>
      <c r="P385" s="65"/>
      <c r="Q385" s="1031"/>
      <c r="R385" s="1030"/>
      <c r="S385" s="275"/>
      <c r="T385" s="275"/>
      <c r="U385" s="275"/>
      <c r="V385" s="275"/>
      <c r="W385" s="275"/>
      <c r="X385" s="275"/>
      <c r="Y385" s="275"/>
      <c r="Z385" s="275"/>
      <c r="AA385" s="275"/>
    </row>
    <row r="386" spans="1:27" s="309" customFormat="1" ht="36.75" customHeight="1" thickBot="1">
      <c r="A386" s="849">
        <v>3</v>
      </c>
      <c r="B386" s="970">
        <v>2020</v>
      </c>
      <c r="C386" s="971">
        <v>13</v>
      </c>
      <c r="D386" s="1143" t="s">
        <v>125</v>
      </c>
      <c r="E386" s="970">
        <v>2007</v>
      </c>
      <c r="F386" s="972">
        <v>27</v>
      </c>
      <c r="G386" s="973">
        <v>45</v>
      </c>
      <c r="H386" s="974">
        <v>1215</v>
      </c>
      <c r="I386" s="874"/>
      <c r="J386" s="541"/>
      <c r="K386" s="875"/>
      <c r="L386" s="516"/>
      <c r="M386" s="849"/>
      <c r="N386" s="711"/>
      <c r="O386" s="275"/>
      <c r="P386" s="65"/>
      <c r="Q386" s="1031"/>
      <c r="R386" s="1030"/>
      <c r="S386" s="275"/>
      <c r="T386" s="275"/>
      <c r="U386" s="275"/>
      <c r="V386" s="275"/>
      <c r="W386" s="275"/>
      <c r="X386" s="275"/>
      <c r="Y386" s="275"/>
      <c r="Z386" s="275"/>
      <c r="AA386" s="275"/>
    </row>
    <row r="387" spans="1:27" s="309" customFormat="1" ht="27" customHeight="1">
      <c r="A387" s="849">
        <v>4</v>
      </c>
      <c r="B387" s="975">
        <v>2021</v>
      </c>
      <c r="C387" s="976">
        <v>1</v>
      </c>
      <c r="D387" s="977" t="s">
        <v>181</v>
      </c>
      <c r="E387" s="976">
        <v>2020</v>
      </c>
      <c r="F387" s="978">
        <v>40</v>
      </c>
      <c r="G387" s="979">
        <v>162</v>
      </c>
      <c r="H387" s="980">
        <f>F387*G387</f>
        <v>6480</v>
      </c>
      <c r="I387" s="510"/>
      <c r="J387" s="855"/>
      <c r="K387" s="856"/>
      <c r="L387" s="1161"/>
      <c r="M387" s="849"/>
      <c r="N387" s="711"/>
      <c r="O387" s="275"/>
      <c r="P387" s="65"/>
      <c r="Q387" s="1031"/>
      <c r="R387" s="1030"/>
      <c r="S387" s="275"/>
      <c r="T387" s="275"/>
      <c r="U387" s="275"/>
      <c r="V387" s="275"/>
      <c r="W387" s="275"/>
      <c r="X387" s="275"/>
      <c r="Y387" s="275"/>
      <c r="Z387" s="275"/>
      <c r="AA387" s="275"/>
    </row>
    <row r="388" spans="1:27" s="309" customFormat="1" ht="27" customHeight="1" thickBot="1">
      <c r="A388" s="350"/>
      <c r="B388" s="981"/>
      <c r="C388" s="982"/>
      <c r="D388" s="983" t="s">
        <v>182</v>
      </c>
      <c r="E388" s="982">
        <v>2020</v>
      </c>
      <c r="F388" s="984">
        <v>40</v>
      </c>
      <c r="G388" s="985">
        <v>162</v>
      </c>
      <c r="H388" s="986">
        <f>F388*G388</f>
        <v>6480</v>
      </c>
      <c r="I388" s="427"/>
      <c r="J388" s="858"/>
      <c r="K388" s="502"/>
      <c r="L388" s="1162"/>
      <c r="M388" s="350"/>
      <c r="N388" s="711"/>
      <c r="O388" s="275"/>
      <c r="P388" s="65"/>
      <c r="Q388" s="1031"/>
      <c r="R388" s="1030"/>
      <c r="S388" s="275"/>
      <c r="T388" s="275"/>
      <c r="U388" s="275"/>
      <c r="V388" s="275"/>
      <c r="W388" s="275"/>
      <c r="X388" s="275"/>
      <c r="Y388" s="275"/>
      <c r="Z388" s="275"/>
      <c r="AA388" s="275"/>
    </row>
    <row r="389" spans="1:27" s="309" customFormat="1" ht="42" customHeight="1">
      <c r="A389" s="169">
        <v>5</v>
      </c>
      <c r="B389" s="1114">
        <v>2021</v>
      </c>
      <c r="C389" s="1115">
        <v>9</v>
      </c>
      <c r="D389" s="1116" t="s">
        <v>134</v>
      </c>
      <c r="E389" s="1117">
        <v>2013</v>
      </c>
      <c r="F389" s="215">
        <v>24</v>
      </c>
      <c r="G389" s="1118">
        <v>150</v>
      </c>
      <c r="H389" s="1119">
        <v>3600</v>
      </c>
      <c r="I389" s="713"/>
      <c r="J389" s="673"/>
      <c r="K389" s="769"/>
      <c r="L389" s="158"/>
      <c r="M389" s="298"/>
      <c r="N389" s="711"/>
      <c r="O389" s="275"/>
      <c r="P389" s="65"/>
      <c r="Q389" s="1031"/>
      <c r="R389" s="1030"/>
      <c r="S389" s="275"/>
      <c r="T389" s="275"/>
      <c r="U389" s="275"/>
      <c r="V389" s="275"/>
      <c r="W389" s="275"/>
      <c r="X389" s="275"/>
      <c r="Y389" s="275"/>
      <c r="Z389" s="275"/>
      <c r="AA389" s="275"/>
    </row>
    <row r="390" spans="1:27" s="309" customFormat="1" ht="18" customHeight="1" thickBot="1">
      <c r="A390" s="350"/>
      <c r="B390" s="787"/>
      <c r="C390" s="783"/>
      <c r="D390" s="656"/>
      <c r="E390" s="666">
        <v>2017</v>
      </c>
      <c r="F390" s="667">
        <v>12</v>
      </c>
      <c r="G390" s="668">
        <v>150</v>
      </c>
      <c r="H390" s="1120">
        <v>1800</v>
      </c>
      <c r="I390" s="136"/>
      <c r="J390" s="96"/>
      <c r="K390" s="876"/>
      <c r="L390" s="80"/>
      <c r="M390" s="350"/>
      <c r="N390" s="711"/>
      <c r="O390" s="275"/>
      <c r="P390" s="65"/>
      <c r="Q390" s="1031"/>
      <c r="R390" s="1030"/>
      <c r="S390" s="275"/>
      <c r="T390" s="275"/>
      <c r="U390" s="275"/>
      <c r="V390" s="275"/>
      <c r="W390" s="275"/>
      <c r="X390" s="275"/>
      <c r="Y390" s="275"/>
      <c r="Z390" s="275"/>
      <c r="AA390" s="275"/>
    </row>
    <row r="391" spans="1:27" s="309" customFormat="1" ht="18" customHeight="1" thickBot="1">
      <c r="A391" s="350"/>
      <c r="B391" s="787"/>
      <c r="C391" s="783"/>
      <c r="D391" s="1221" t="s">
        <v>229</v>
      </c>
      <c r="E391" s="666"/>
      <c r="F391" s="1218">
        <f>SUM(F382:F390)</f>
        <v>243</v>
      </c>
      <c r="G391" s="1219"/>
      <c r="H391" s="1220">
        <f>SUM(H382:H390)</f>
        <v>26235</v>
      </c>
      <c r="I391" s="136"/>
      <c r="J391" s="96"/>
      <c r="K391" s="876"/>
      <c r="L391" s="80"/>
      <c r="M391" s="350"/>
      <c r="N391" s="711"/>
      <c r="O391" s="275"/>
      <c r="P391" s="65"/>
      <c r="Q391" s="1031"/>
      <c r="R391" s="1030"/>
      <c r="S391" s="275"/>
      <c r="T391" s="275"/>
      <c r="U391" s="275"/>
      <c r="V391" s="275"/>
      <c r="W391" s="275"/>
      <c r="X391" s="275"/>
      <c r="Y391" s="275"/>
      <c r="Z391" s="275"/>
      <c r="AA391" s="275"/>
    </row>
    <row r="392" spans="1:27" s="309" customFormat="1" ht="16.5" customHeight="1" thickBot="1">
      <c r="A392" s="509"/>
      <c r="B392" s="865"/>
      <c r="C392" s="866"/>
      <c r="D392" s="1223" t="s">
        <v>111</v>
      </c>
      <c r="E392" s="867"/>
      <c r="F392" s="868"/>
      <c r="G392" s="869"/>
      <c r="H392" s="870"/>
      <c r="I392" s="871"/>
      <c r="J392" s="872"/>
      <c r="K392" s="873"/>
      <c r="L392" s="1051"/>
      <c r="M392" s="509"/>
      <c r="N392" s="711"/>
      <c r="O392" s="275"/>
      <c r="P392" s="65"/>
      <c r="Q392" s="1031"/>
      <c r="R392" s="1030"/>
      <c r="S392" s="275"/>
      <c r="T392" s="275"/>
      <c r="U392" s="275"/>
      <c r="V392" s="275"/>
      <c r="W392" s="275"/>
      <c r="X392" s="275"/>
      <c r="Y392" s="275"/>
      <c r="Z392" s="275"/>
      <c r="AA392" s="275"/>
    </row>
    <row r="393" spans="1:27" s="309" customFormat="1" ht="20.25" customHeight="1" thickBot="1">
      <c r="A393" s="849">
        <v>1</v>
      </c>
      <c r="B393" s="784">
        <v>2020</v>
      </c>
      <c r="C393" s="785">
        <v>7</v>
      </c>
      <c r="D393" s="864" t="s">
        <v>112</v>
      </c>
      <c r="E393" s="226">
        <v>2020</v>
      </c>
      <c r="F393" s="1227">
        <v>15</v>
      </c>
      <c r="G393" s="45">
        <v>88</v>
      </c>
      <c r="H393" s="1228">
        <f>F393*G393</f>
        <v>1320</v>
      </c>
      <c r="I393" s="672"/>
      <c r="J393" s="673"/>
      <c r="K393" s="769"/>
      <c r="L393" s="158"/>
      <c r="M393" s="298"/>
      <c r="N393" s="711"/>
      <c r="O393" s="275"/>
      <c r="P393" s="65"/>
      <c r="Q393" s="1031"/>
      <c r="R393" s="1030"/>
      <c r="S393" s="275"/>
      <c r="T393" s="275"/>
      <c r="U393" s="275"/>
      <c r="V393" s="275"/>
      <c r="W393" s="275"/>
      <c r="X393" s="275"/>
      <c r="Y393" s="275"/>
      <c r="Z393" s="275"/>
      <c r="AA393" s="275"/>
    </row>
    <row r="394" spans="1:27" s="309" customFormat="1" ht="15" customHeight="1" thickBot="1">
      <c r="A394" s="1047"/>
      <c r="B394" s="866"/>
      <c r="C394" s="866"/>
      <c r="D394" s="1224" t="s">
        <v>128</v>
      </c>
      <c r="E394" s="867"/>
      <c r="F394" s="868"/>
      <c r="G394" s="869"/>
      <c r="H394" s="870"/>
      <c r="I394" s="871"/>
      <c r="J394" s="872"/>
      <c r="K394" s="873"/>
      <c r="L394" s="1051"/>
      <c r="M394" s="509"/>
      <c r="N394" s="711"/>
      <c r="O394" s="275"/>
      <c r="P394" s="65"/>
      <c r="Q394" s="1031"/>
      <c r="R394" s="1030"/>
      <c r="S394" s="275"/>
      <c r="T394" s="275"/>
      <c r="U394" s="275"/>
      <c r="V394" s="275"/>
      <c r="W394" s="275"/>
      <c r="X394" s="275"/>
      <c r="Y394" s="275"/>
      <c r="Z394" s="275"/>
      <c r="AA394" s="275"/>
    </row>
    <row r="395" spans="1:27" s="309" customFormat="1" ht="27" customHeight="1" thickBot="1">
      <c r="A395" s="652">
        <v>1</v>
      </c>
      <c r="B395" s="785">
        <v>2020</v>
      </c>
      <c r="C395" s="785">
        <v>7</v>
      </c>
      <c r="D395" s="518" t="s">
        <v>114</v>
      </c>
      <c r="E395" s="788">
        <v>2020</v>
      </c>
      <c r="F395" s="1227">
        <v>10</v>
      </c>
      <c r="G395" s="45">
        <v>179</v>
      </c>
      <c r="H395" s="1228">
        <f>F395*G395</f>
        <v>1790</v>
      </c>
      <c r="I395" s="672"/>
      <c r="J395" s="673"/>
      <c r="K395" s="769"/>
      <c r="L395" s="158"/>
      <c r="M395" s="298"/>
      <c r="N395" s="711"/>
      <c r="O395" s="275"/>
      <c r="P395" s="65"/>
      <c r="Q395" s="1031"/>
      <c r="R395" s="1030"/>
      <c r="S395" s="275"/>
      <c r="T395" s="275"/>
      <c r="U395" s="275"/>
      <c r="V395" s="275"/>
      <c r="W395" s="275"/>
      <c r="X395" s="275"/>
      <c r="Y395" s="275"/>
      <c r="Z395" s="275"/>
      <c r="AA395" s="275"/>
    </row>
    <row r="396" spans="1:27" s="309" customFormat="1" ht="15.75" customHeight="1" thickBot="1">
      <c r="A396" s="509"/>
      <c r="B396" s="865"/>
      <c r="C396" s="866"/>
      <c r="D396" s="1224" t="s">
        <v>113</v>
      </c>
      <c r="E396" s="867"/>
      <c r="F396" s="868"/>
      <c r="G396" s="869"/>
      <c r="H396" s="870"/>
      <c r="I396" s="871"/>
      <c r="J396" s="872"/>
      <c r="K396" s="873"/>
      <c r="L396" s="1051"/>
      <c r="M396" s="509"/>
      <c r="N396" s="711"/>
      <c r="O396" s="275"/>
      <c r="P396" s="65"/>
      <c r="Q396" s="1031"/>
      <c r="R396" s="1030"/>
      <c r="S396" s="275"/>
      <c r="T396" s="275"/>
      <c r="U396" s="275"/>
      <c r="V396" s="275"/>
      <c r="W396" s="275"/>
      <c r="X396" s="275"/>
      <c r="Y396" s="275"/>
      <c r="Z396" s="275"/>
      <c r="AA396" s="275"/>
    </row>
    <row r="397" spans="1:27" s="309" customFormat="1" ht="27" customHeight="1" thickBot="1">
      <c r="A397" s="249">
        <v>1</v>
      </c>
      <c r="B397" s="784">
        <v>2020</v>
      </c>
      <c r="C397" s="785">
        <v>7</v>
      </c>
      <c r="D397" s="518" t="s">
        <v>114</v>
      </c>
      <c r="E397" s="788">
        <v>2020</v>
      </c>
      <c r="F397" s="1227">
        <v>10</v>
      </c>
      <c r="G397" s="789">
        <v>250</v>
      </c>
      <c r="H397" s="1228">
        <f>F397*G397</f>
        <v>2500</v>
      </c>
      <c r="I397" s="672"/>
      <c r="J397" s="673"/>
      <c r="K397" s="769"/>
      <c r="L397" s="158"/>
      <c r="M397" s="298"/>
      <c r="N397" s="711"/>
      <c r="O397" s="275"/>
      <c r="P397" s="65"/>
      <c r="Q397" s="1031"/>
      <c r="R397" s="1030"/>
      <c r="S397" s="275"/>
      <c r="T397" s="275"/>
      <c r="U397" s="275"/>
      <c r="V397" s="275"/>
      <c r="W397" s="275"/>
      <c r="X397" s="275"/>
      <c r="Y397" s="275"/>
      <c r="Z397" s="275"/>
      <c r="AA397" s="275"/>
    </row>
    <row r="398" spans="1:27" s="309" customFormat="1" ht="22.5" customHeight="1" thickBot="1">
      <c r="A398" s="446"/>
      <c r="B398" s="1028"/>
      <c r="C398" s="281"/>
      <c r="D398" s="1029" t="s">
        <v>107</v>
      </c>
      <c r="E398" s="718"/>
      <c r="F398" s="566">
        <f>F379+F391+F393+F395+F397</f>
        <v>479</v>
      </c>
      <c r="G398" s="719"/>
      <c r="H398" s="566">
        <f t="shared" ref="H398" si="8">H379+H391+H393+H395+H397</f>
        <v>57455</v>
      </c>
      <c r="I398" s="566"/>
      <c r="J398" s="1033"/>
      <c r="K398" s="1032"/>
      <c r="L398" s="1111"/>
      <c r="M398" s="720"/>
      <c r="N398" s="275"/>
      <c r="O398" s="275"/>
      <c r="P398" s="1030"/>
      <c r="Q398" s="1030"/>
      <c r="R398" s="1030"/>
      <c r="S398" s="275"/>
      <c r="T398" s="275"/>
      <c r="U398" s="275"/>
      <c r="V398" s="275"/>
      <c r="W398" s="275"/>
      <c r="X398" s="275"/>
      <c r="Y398" s="275"/>
      <c r="Z398" s="275"/>
      <c r="AA398" s="275"/>
    </row>
    <row r="399" spans="1:27" s="309" customFormat="1" ht="22.5" customHeight="1">
      <c r="A399" s="197"/>
      <c r="B399" s="861"/>
      <c r="C399" s="861"/>
      <c r="D399" s="862"/>
      <c r="E399" s="704"/>
      <c r="F399" s="705"/>
      <c r="G399" s="705"/>
      <c r="H399" s="65"/>
      <c r="I399" s="65"/>
      <c r="J399" s="65"/>
      <c r="K399" s="706"/>
      <c r="L399" s="308"/>
      <c r="M399" s="308"/>
      <c r="N399" s="275"/>
      <c r="O399" s="275"/>
      <c r="P399" s="1030"/>
      <c r="Q399" s="1030"/>
      <c r="R399" s="1030"/>
      <c r="S399" s="275"/>
      <c r="T399" s="275"/>
      <c r="U399" s="275"/>
      <c r="V399" s="275"/>
      <c r="W399" s="275"/>
      <c r="X399" s="275"/>
      <c r="Y399" s="275"/>
      <c r="Z399" s="275"/>
      <c r="AA399" s="275"/>
    </row>
    <row r="400" spans="1:27" s="309" customFormat="1" ht="22.5" customHeight="1" thickBot="1">
      <c r="A400" s="197"/>
      <c r="B400" s="861"/>
      <c r="C400" s="861"/>
      <c r="D400" s="862"/>
      <c r="E400" s="704"/>
      <c r="F400" s="705"/>
      <c r="G400" s="705"/>
      <c r="H400" s="65"/>
      <c r="I400" s="65"/>
      <c r="J400" s="65"/>
      <c r="K400" s="706"/>
      <c r="L400" s="308"/>
      <c r="M400" s="308"/>
      <c r="N400" s="275"/>
      <c r="O400" s="275"/>
      <c r="P400" s="1030"/>
      <c r="Q400" s="1030"/>
      <c r="R400" s="1030"/>
      <c r="S400" s="275"/>
      <c r="T400" s="275"/>
      <c r="U400" s="275"/>
      <c r="V400" s="275"/>
      <c r="W400" s="275"/>
      <c r="X400" s="275"/>
      <c r="Y400" s="275"/>
      <c r="Z400" s="275"/>
      <c r="AA400" s="275"/>
    </row>
    <row r="401" spans="1:27" s="309" customFormat="1" ht="22.5" customHeight="1">
      <c r="A401" s="197"/>
      <c r="B401" s="861"/>
      <c r="C401" s="861"/>
      <c r="D401" s="1062" t="s">
        <v>108</v>
      </c>
      <c r="E401" s="1063"/>
      <c r="F401" s="1066">
        <f>F360</f>
        <v>23016</v>
      </c>
      <c r="G401" s="1053"/>
      <c r="H401" s="1069">
        <f>H360</f>
        <v>3570262.49</v>
      </c>
      <c r="I401" s="1057"/>
      <c r="J401" s="1055">
        <f>J360</f>
        <v>783</v>
      </c>
      <c r="K401" s="706"/>
      <c r="L401" s="308"/>
      <c r="M401" s="308"/>
      <c r="N401" s="275"/>
      <c r="O401" s="275"/>
      <c r="P401" s="1030"/>
      <c r="Q401" s="1030"/>
      <c r="R401" s="1030"/>
      <c r="S401" s="275"/>
      <c r="T401" s="275"/>
      <c r="U401" s="275"/>
      <c r="V401" s="275"/>
      <c r="W401" s="275"/>
      <c r="X401" s="275"/>
      <c r="Y401" s="275"/>
      <c r="Z401" s="275"/>
      <c r="AA401" s="275"/>
    </row>
    <row r="402" spans="1:27" s="309" customFormat="1" ht="22.5" customHeight="1">
      <c r="A402" s="197"/>
      <c r="B402" s="861"/>
      <c r="C402" s="861"/>
      <c r="D402" s="1054" t="s">
        <v>130</v>
      </c>
      <c r="E402" s="1064"/>
      <c r="F402" s="1070">
        <f>F398</f>
        <v>479</v>
      </c>
      <c r="G402" s="1229"/>
      <c r="H402" s="1070">
        <f>H398</f>
        <v>57455</v>
      </c>
      <c r="I402" s="1058"/>
      <c r="J402" s="1056"/>
      <c r="K402" s="706"/>
      <c r="L402" s="308"/>
      <c r="M402" s="308"/>
      <c r="N402" s="275"/>
      <c r="O402" s="275"/>
      <c r="P402" s="1030"/>
      <c r="Q402" s="1030"/>
      <c r="R402" s="1030"/>
      <c r="S402" s="275"/>
      <c r="T402" s="275"/>
      <c r="U402" s="275"/>
      <c r="V402" s="275"/>
      <c r="W402" s="275"/>
      <c r="X402" s="275"/>
      <c r="Y402" s="275"/>
      <c r="Z402" s="275"/>
      <c r="AA402" s="275"/>
    </row>
    <row r="403" spans="1:27" s="309" customFormat="1" ht="22.5" customHeight="1" thickBot="1">
      <c r="A403" s="197"/>
      <c r="B403" s="861"/>
      <c r="C403" s="861"/>
      <c r="D403" s="1059" t="s">
        <v>129</v>
      </c>
      <c r="E403" s="1065"/>
      <c r="F403" s="1067">
        <f>SUM(F401:F402)</f>
        <v>23495</v>
      </c>
      <c r="G403" s="1068"/>
      <c r="H403" s="1071">
        <f>SUM(H401:H402)</f>
        <v>3627717.49</v>
      </c>
      <c r="I403" s="1060"/>
      <c r="J403" s="1061">
        <f>SUM(J401:J402)</f>
        <v>783</v>
      </c>
      <c r="K403" s="1072"/>
      <c r="L403" s="1073"/>
      <c r="M403" s="308"/>
      <c r="N403" s="275"/>
      <c r="O403" s="275"/>
      <c r="P403" s="1030"/>
      <c r="Q403" s="1030"/>
      <c r="R403" s="1030"/>
      <c r="S403" s="275"/>
      <c r="T403" s="275"/>
      <c r="U403" s="275"/>
      <c r="V403" s="275"/>
      <c r="W403" s="275"/>
      <c r="X403" s="275"/>
      <c r="Y403" s="275"/>
      <c r="Z403" s="275"/>
      <c r="AA403" s="275"/>
    </row>
    <row r="404" spans="1:27" s="309" customFormat="1" ht="22.5" customHeight="1">
      <c r="A404" s="197"/>
      <c r="B404" s="861"/>
      <c r="C404" s="861"/>
      <c r="D404" s="1266"/>
      <c r="E404" s="1052"/>
      <c r="F404" s="1267"/>
      <c r="G404" s="1267"/>
      <c r="H404" s="1268"/>
      <c r="I404" s="1268"/>
      <c r="J404" s="1268"/>
      <c r="K404" s="1072"/>
      <c r="L404" s="1073"/>
      <c r="M404" s="308"/>
      <c r="N404" s="275"/>
      <c r="O404" s="275"/>
      <c r="P404" s="1030"/>
      <c r="Q404" s="1030"/>
      <c r="R404" s="1030"/>
      <c r="S404" s="275"/>
      <c r="T404" s="275"/>
      <c r="U404" s="275"/>
      <c r="V404" s="275"/>
      <c r="W404" s="275"/>
      <c r="X404" s="275"/>
      <c r="Y404" s="275"/>
      <c r="Z404" s="275"/>
      <c r="AA404" s="275"/>
    </row>
    <row r="405" spans="1:27">
      <c r="A405" s="197"/>
      <c r="B405" s="51"/>
      <c r="C405" s="51"/>
      <c r="I405" s="51"/>
      <c r="J405" s="51"/>
      <c r="K405" s="51"/>
      <c r="L405" s="51"/>
      <c r="M405" s="51"/>
    </row>
    <row r="406" spans="1:27">
      <c r="A406" s="494"/>
    </row>
    <row r="407" spans="1:27">
      <c r="A407" s="494"/>
    </row>
    <row r="408" spans="1:27">
      <c r="A408" s="494"/>
    </row>
    <row r="409" spans="1:27">
      <c r="A409" s="494"/>
      <c r="H409" s="303"/>
    </row>
    <row r="410" spans="1:27">
      <c r="A410" s="494"/>
      <c r="H410" s="303"/>
    </row>
    <row r="411" spans="1:27">
      <c r="A411" s="494"/>
    </row>
    <row r="412" spans="1:27">
      <c r="A412" s="494"/>
    </row>
    <row r="413" spans="1:27">
      <c r="A413" s="494"/>
    </row>
    <row r="414" spans="1:27">
      <c r="A414" s="494"/>
    </row>
    <row r="415" spans="1:27">
      <c r="A415" s="494"/>
    </row>
    <row r="416" spans="1:27">
      <c r="A416" s="494"/>
    </row>
    <row r="417" spans="1:1">
      <c r="A417" s="494"/>
    </row>
    <row r="418" spans="1:1">
      <c r="A418" s="494"/>
    </row>
    <row r="419" spans="1:1">
      <c r="A419" s="494"/>
    </row>
    <row r="420" spans="1:1">
      <c r="A420" s="494"/>
    </row>
    <row r="421" spans="1:1">
      <c r="A421" s="494"/>
    </row>
    <row r="422" spans="1:1">
      <c r="A422" s="494"/>
    </row>
    <row r="423" spans="1:1">
      <c r="A423" s="494"/>
    </row>
    <row r="424" spans="1:1">
      <c r="A424" s="494"/>
    </row>
    <row r="425" spans="1:1">
      <c r="A425" s="494"/>
    </row>
    <row r="426" spans="1:1">
      <c r="A426" s="494"/>
    </row>
    <row r="427" spans="1:1">
      <c r="A427" s="494"/>
    </row>
    <row r="428" spans="1:1">
      <c r="A428" s="494"/>
    </row>
    <row r="429" spans="1:1">
      <c r="A429" s="494"/>
    </row>
    <row r="430" spans="1:1">
      <c r="A430" s="494"/>
    </row>
    <row r="431" spans="1:1">
      <c r="A431" s="494"/>
    </row>
    <row r="432" spans="1:1">
      <c r="A432" s="494"/>
    </row>
    <row r="433" spans="1:1">
      <c r="A433" s="494"/>
    </row>
    <row r="434" spans="1:1">
      <c r="A434" s="494"/>
    </row>
    <row r="435" spans="1:1">
      <c r="A435" s="494"/>
    </row>
    <row r="436" spans="1:1">
      <c r="A436" s="494"/>
    </row>
    <row r="437" spans="1:1">
      <c r="A437" s="494"/>
    </row>
    <row r="438" spans="1:1">
      <c r="A438" s="494"/>
    </row>
    <row r="439" spans="1:1">
      <c r="A439" s="494"/>
    </row>
    <row r="440" spans="1:1">
      <c r="A440" s="494"/>
    </row>
    <row r="441" spans="1:1">
      <c r="A441" s="494"/>
    </row>
    <row r="442" spans="1:1">
      <c r="A442" s="494"/>
    </row>
  </sheetData>
  <mergeCells count="2">
    <mergeCell ref="I364:J364"/>
    <mergeCell ref="I2:J2"/>
  </mergeCells>
  <pageMargins left="0.25" right="0.25" top="0.75" bottom="0.75" header="0.3" footer="0.3"/>
  <pageSetup paperSize="9" orientation="landscape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FIRSTLIB</dc:creator>
  <cp:lastModifiedBy>FIRSTLIBRARY</cp:lastModifiedBy>
  <cp:lastPrinted>2021-11-28T07:56:49Z</cp:lastPrinted>
  <dcterms:created xsi:type="dcterms:W3CDTF">2014-12-08T08:17:17Z</dcterms:created>
  <dcterms:modified xsi:type="dcterms:W3CDTF">2021-12-02T08:14:55Z</dcterms:modified>
</cp:coreProperties>
</file>